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rosa mejia\Desktop\"/>
    </mc:Choice>
  </mc:AlternateContent>
  <xr:revisionPtr revIDLastSave="0" documentId="8_{CB60B81D-0CB8-42F9-A668-EEED803D460D}" xr6:coauthVersionLast="47" xr6:coauthVersionMax="47" xr10:uidLastSave="{00000000-0000-0000-0000-000000000000}"/>
  <bookViews>
    <workbookView xWindow="1560" yWindow="600" windowWidth="21900" windowHeight="15600" xr2:uid="{00000000-000D-0000-FFFF-FFFF00000000}"/>
  </bookViews>
  <sheets>
    <sheet name="PROGRAMA 01-ACTIV.OBRA 011 SSSE" sheetId="1" r:id="rId1"/>
    <sheet name="ACTIVIDAD OBRA 11 CORRESPONSABI" sheetId="2" r:id="rId2"/>
    <sheet name="Presupuesto 202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3" l="1"/>
  <c r="H57" i="3" s="1"/>
  <c r="F54" i="3"/>
  <c r="H54" i="3" s="1"/>
  <c r="H49" i="3"/>
  <c r="H48" i="3"/>
  <c r="H47" i="3"/>
  <c r="H46" i="3"/>
  <c r="H45" i="3"/>
  <c r="H44" i="3"/>
  <c r="H43" i="3"/>
  <c r="F42" i="3"/>
  <c r="F58" i="3" s="1"/>
  <c r="H41" i="3"/>
  <c r="H40" i="3"/>
  <c r="F33" i="3"/>
  <c r="H29" i="3"/>
  <c r="H34" i="3" s="1"/>
  <c r="F29" i="3"/>
  <c r="F14" i="3"/>
  <c r="H14" i="3" s="1"/>
  <c r="H8" i="3"/>
  <c r="F6" i="3"/>
  <c r="F34" i="3" s="1"/>
  <c r="BG52" i="2"/>
  <c r="AW52" i="2"/>
  <c r="AO52" i="2"/>
  <c r="AG52" i="2"/>
  <c r="AW51" i="2"/>
  <c r="AV51" i="2"/>
  <c r="BF51" i="2" s="1"/>
  <c r="AO51" i="2"/>
  <c r="BG51" i="2" s="1"/>
  <c r="AN51" i="2"/>
  <c r="AG51" i="2"/>
  <c r="AW50" i="2"/>
  <c r="AV50" i="2"/>
  <c r="BF50" i="2" s="1"/>
  <c r="AO50" i="2"/>
  <c r="AN50" i="2"/>
  <c r="AG50" i="2"/>
  <c r="BG50" i="2" s="1"/>
  <c r="BF49" i="2"/>
  <c r="AW49" i="2"/>
  <c r="AO49" i="2"/>
  <c r="AG49" i="2"/>
  <c r="BG49" i="2" s="1"/>
  <c r="BG48" i="2"/>
  <c r="AW48" i="2"/>
  <c r="AO48" i="2"/>
  <c r="AG48" i="2"/>
  <c r="AW47" i="2"/>
  <c r="AO47" i="2"/>
  <c r="AG47" i="2"/>
  <c r="BG47" i="2" s="1"/>
  <c r="BG46" i="2"/>
  <c r="AW46" i="2"/>
  <c r="AO46" i="2"/>
  <c r="AG46" i="2"/>
  <c r="AW45" i="2"/>
  <c r="AO45" i="2"/>
  <c r="AG45" i="2"/>
  <c r="BG45" i="2" s="1"/>
  <c r="BG44" i="2"/>
  <c r="BE44" i="2"/>
  <c r="AW44" i="2"/>
  <c r="AO44" i="2"/>
  <c r="AG44" i="2"/>
  <c r="AW43" i="2"/>
  <c r="AO43" i="2"/>
  <c r="AG43" i="2"/>
  <c r="BG43" i="2" s="1"/>
  <c r="BG42" i="2"/>
  <c r="AW42" i="2"/>
  <c r="AO42" i="2"/>
  <c r="AG42" i="2"/>
  <c r="BC41" i="2"/>
  <c r="BE41" i="2" s="1"/>
  <c r="BG41" i="2" s="1"/>
  <c r="BA41" i="2"/>
  <c r="AY41" i="2"/>
  <c r="AV41" i="2"/>
  <c r="AU41" i="2"/>
  <c r="AW41" i="2" s="1"/>
  <c r="AS41" i="2"/>
  <c r="AQ41" i="2"/>
  <c r="AO41" i="2"/>
  <c r="AN41" i="2"/>
  <c r="BF41" i="2" s="1"/>
  <c r="AM41" i="2"/>
  <c r="AK41" i="2"/>
  <c r="AI41" i="2"/>
  <c r="AF41" i="2"/>
  <c r="AE41" i="2"/>
  <c r="AG41" i="2" s="1"/>
  <c r="BG40" i="2"/>
  <c r="BE40" i="2"/>
  <c r="AW40" i="2"/>
  <c r="AO40" i="2"/>
  <c r="AG40" i="2"/>
  <c r="BE39" i="2"/>
  <c r="AW39" i="2"/>
  <c r="AO39" i="2"/>
  <c r="AG39" i="2"/>
  <c r="BG39" i="2" s="1"/>
  <c r="BD38" i="2"/>
  <c r="BF38" i="2" s="1"/>
  <c r="BC38" i="2"/>
  <c r="BE38" i="2" s="1"/>
  <c r="BG38" i="2" s="1"/>
  <c r="BA38" i="2"/>
  <c r="AY38" i="2"/>
  <c r="AV38" i="2"/>
  <c r="AU38" i="2"/>
  <c r="AW38" i="2" s="1"/>
  <c r="AS38" i="2"/>
  <c r="AN38" i="2"/>
  <c r="AM38" i="2"/>
  <c r="AO38" i="2" s="1"/>
  <c r="AK38" i="2"/>
  <c r="AF38" i="2"/>
  <c r="AE38" i="2"/>
  <c r="AG38" i="2" s="1"/>
  <c r="BE37" i="2"/>
  <c r="BG37" i="2" s="1"/>
  <c r="BO38" i="2" s="1"/>
  <c r="AW37" i="2"/>
  <c r="AO37" i="2"/>
  <c r="BC36" i="2"/>
  <c r="BA36" i="2"/>
  <c r="AY36" i="2"/>
  <c r="BE36" i="2" s="1"/>
  <c r="BG36" i="2" s="1"/>
  <c r="AU36" i="2"/>
  <c r="AS36" i="2"/>
  <c r="AQ36" i="2"/>
  <c r="AW36" i="2" s="1"/>
  <c r="AI36" i="2"/>
  <c r="AO36" i="2" s="1"/>
  <c r="BE35" i="2"/>
  <c r="AW35" i="2"/>
  <c r="AO35" i="2"/>
  <c r="AG35" i="2"/>
  <c r="BG35" i="2" s="1"/>
  <c r="BG34" i="2"/>
  <c r="BE34" i="2"/>
  <c r="AW34" i="2"/>
  <c r="AO34" i="2"/>
  <c r="AG34" i="2"/>
  <c r="BE33" i="2"/>
  <c r="BD33" i="2"/>
  <c r="BF33" i="2" s="1"/>
  <c r="BC33" i="2"/>
  <c r="BA33" i="2"/>
  <c r="AY33" i="2"/>
  <c r="AU33" i="2"/>
  <c r="AW33" i="2" s="1"/>
  <c r="AS33" i="2"/>
  <c r="AQ33" i="2"/>
  <c r="AO33" i="2"/>
  <c r="AM33" i="2"/>
  <c r="AI33" i="2"/>
  <c r="AE33" i="2"/>
  <c r="AG33" i="2" s="1"/>
  <c r="AN32" i="2"/>
  <c r="BF32" i="2" s="1"/>
  <c r="BG31" i="2"/>
  <c r="BF31" i="2"/>
  <c r="BD31" i="2"/>
  <c r="AW31" i="2"/>
  <c r="AV31" i="2"/>
  <c r="AN31" i="2"/>
  <c r="AF31" i="2"/>
  <c r="BG30" i="2"/>
  <c r="BF30" i="2"/>
  <c r="BD30" i="2"/>
  <c r="AV30" i="2"/>
  <c r="AN30" i="2"/>
  <c r="AF30" i="2"/>
  <c r="AF29" i="2"/>
  <c r="BF29" i="2" s="1"/>
  <c r="BG28" i="2"/>
  <c r="BF28" i="2"/>
  <c r="AV28" i="2"/>
  <c r="AN28" i="2"/>
  <c r="AF28" i="2"/>
  <c r="AW27" i="2"/>
  <c r="AV27" i="2"/>
  <c r="BF27" i="2" s="1"/>
  <c r="AO27" i="2"/>
  <c r="AN27" i="2"/>
  <c r="AG27" i="2"/>
  <c r="BG27" i="2" s="1"/>
  <c r="AF27" i="2"/>
  <c r="BE58" i="1"/>
  <c r="AW58" i="1"/>
  <c r="AO58" i="1"/>
  <c r="BG58" i="1" s="1"/>
  <c r="G30" i="3" s="1"/>
  <c r="H30" i="3" s="1"/>
  <c r="AG58" i="1"/>
  <c r="BC57" i="1"/>
  <c r="BA57" i="1"/>
  <c r="AY57" i="1"/>
  <c r="BE57" i="1" s="1"/>
  <c r="AW57" i="1"/>
  <c r="AV57" i="1"/>
  <c r="BF57" i="1" s="1"/>
  <c r="AU57" i="1"/>
  <c r="AS57" i="1"/>
  <c r="AQ57" i="1"/>
  <c r="AN57" i="1"/>
  <c r="AM57" i="1"/>
  <c r="AK57" i="1"/>
  <c r="AO57" i="1" s="1"/>
  <c r="AI57" i="1"/>
  <c r="AF57" i="1"/>
  <c r="AE57" i="1"/>
  <c r="AC57" i="1"/>
  <c r="AA57" i="1"/>
  <c r="AG57" i="1" s="1"/>
  <c r="BG57" i="1" s="1"/>
  <c r="BG56" i="1"/>
  <c r="G31" i="3" s="1"/>
  <c r="H31" i="3" s="1"/>
  <c r="BE56" i="1"/>
  <c r="AW56" i="1"/>
  <c r="AO56" i="1"/>
  <c r="AG56" i="1"/>
  <c r="BE55" i="1"/>
  <c r="BG55" i="1" s="1"/>
  <c r="G32" i="3" s="1"/>
  <c r="H32" i="3" s="1"/>
  <c r="AW55" i="1"/>
  <c r="AV55" i="1"/>
  <c r="BF55" i="1" s="1"/>
  <c r="AO55" i="1"/>
  <c r="AN55" i="1"/>
  <c r="AG55" i="1"/>
  <c r="AF55" i="1"/>
  <c r="BE54" i="1"/>
  <c r="BG54" i="1" s="1"/>
  <c r="G28" i="3" s="1"/>
  <c r="H28" i="3" s="1"/>
  <c r="AW54" i="1"/>
  <c r="AO54" i="1"/>
  <c r="AG54" i="1"/>
  <c r="BF53" i="1"/>
  <c r="BE53" i="1"/>
  <c r="AW53" i="1"/>
  <c r="BG53" i="1" s="1"/>
  <c r="G27" i="3" s="1"/>
  <c r="H27" i="3" s="1"/>
  <c r="AO53" i="1"/>
  <c r="AG53" i="1"/>
  <c r="BG52" i="1"/>
  <c r="G25" i="3" s="1"/>
  <c r="H25" i="3" s="1"/>
  <c r="BE52" i="1"/>
  <c r="AW52" i="1"/>
  <c r="AO52" i="1"/>
  <c r="AN52" i="1"/>
  <c r="BF52" i="1" s="1"/>
  <c r="AG52" i="1"/>
  <c r="BG51" i="1"/>
  <c r="G23" i="3" s="1"/>
  <c r="H23" i="3" s="1"/>
  <c r="BF51" i="1"/>
  <c r="BE51" i="1"/>
  <c r="AW51" i="1"/>
  <c r="AO51" i="1"/>
  <c r="AN51" i="1"/>
  <c r="AG51" i="1"/>
  <c r="BF50" i="1"/>
  <c r="BE50" i="1"/>
  <c r="BG50" i="1" s="1"/>
  <c r="G20" i="3" s="1"/>
  <c r="H20" i="3" s="1"/>
  <c r="AW50" i="1"/>
  <c r="AO50" i="1"/>
  <c r="AN50" i="1"/>
  <c r="AG50" i="1"/>
  <c r="BF49" i="1"/>
  <c r="BE49" i="1"/>
  <c r="BG49" i="1" s="1"/>
  <c r="G18" i="3" s="1"/>
  <c r="H18" i="3" s="1"/>
  <c r="AW49" i="1"/>
  <c r="AO49" i="1"/>
  <c r="AN49" i="1"/>
  <c r="AG49" i="1"/>
  <c r="AF49" i="1"/>
  <c r="BF48" i="1"/>
  <c r="BE48" i="1"/>
  <c r="BG48" i="1" s="1"/>
  <c r="G17" i="3" s="1"/>
  <c r="H17" i="3" s="1"/>
  <c r="AW48" i="1"/>
  <c r="AV48" i="1"/>
  <c r="AO48" i="1"/>
  <c r="AN48" i="1"/>
  <c r="AG48" i="1"/>
  <c r="AF48" i="1"/>
  <c r="BF47" i="1"/>
  <c r="BE47" i="1"/>
  <c r="BG47" i="1" s="1"/>
  <c r="G16" i="3" s="1"/>
  <c r="H16" i="3" s="1"/>
  <c r="AW47" i="1"/>
  <c r="AV47" i="1"/>
  <c r="AO47" i="1"/>
  <c r="AN47" i="1"/>
  <c r="AG47" i="1"/>
  <c r="AF47" i="1"/>
  <c r="BG46" i="1"/>
  <c r="G24" i="3" s="1"/>
  <c r="H24" i="3" s="1"/>
  <c r="BE46" i="1"/>
  <c r="AW46" i="1"/>
  <c r="AV46" i="1"/>
  <c r="AO46" i="1"/>
  <c r="AN46" i="1"/>
  <c r="AG46" i="1"/>
  <c r="AF46" i="1"/>
  <c r="BF46" i="1" s="1"/>
  <c r="BC45" i="1"/>
  <c r="BA45" i="1"/>
  <c r="AY45" i="1"/>
  <c r="BE45" i="1" s="1"/>
  <c r="AV45" i="1"/>
  <c r="BF45" i="1" s="1"/>
  <c r="AU45" i="1"/>
  <c r="AW45" i="1" s="1"/>
  <c r="AS45" i="1"/>
  <c r="AQ45" i="1"/>
  <c r="AN45" i="1"/>
  <c r="AM45" i="1"/>
  <c r="AK45" i="1"/>
  <c r="AI45" i="1"/>
  <c r="AO45" i="1" s="1"/>
  <c r="AG45" i="1"/>
  <c r="AF45" i="1"/>
  <c r="AE45" i="1"/>
  <c r="AC45" i="1"/>
  <c r="AA45" i="1"/>
  <c r="BF44" i="1"/>
  <c r="BE44" i="1"/>
  <c r="AW44" i="1"/>
  <c r="AO44" i="1"/>
  <c r="AN44" i="1"/>
  <c r="AG44" i="1"/>
  <c r="BG44" i="1" s="1"/>
  <c r="G26" i="3" s="1"/>
  <c r="H26" i="3" s="1"/>
  <c r="BE43" i="1"/>
  <c r="AW43" i="1"/>
  <c r="AV43" i="1"/>
  <c r="BF43" i="1" s="1"/>
  <c r="AO43" i="1"/>
  <c r="AN43" i="1"/>
  <c r="AG43" i="1"/>
  <c r="BG43" i="1" s="1"/>
  <c r="G15" i="3" s="1"/>
  <c r="H15" i="3" s="1"/>
  <c r="AF43" i="1"/>
  <c r="BF42" i="1"/>
  <c r="BE42" i="1"/>
  <c r="AW42" i="1"/>
  <c r="AV42" i="1"/>
  <c r="AO42" i="1"/>
  <c r="BG42" i="1" s="1"/>
  <c r="G13" i="3" s="1"/>
  <c r="H13" i="3" s="1"/>
  <c r="AN42" i="1"/>
  <c r="AG42" i="1"/>
  <c r="AF42" i="1"/>
  <c r="BF41" i="1"/>
  <c r="BE41" i="1"/>
  <c r="BG41" i="1" s="1"/>
  <c r="AW41" i="1"/>
  <c r="AV41" i="1"/>
  <c r="AO41" i="1"/>
  <c r="AN41" i="1"/>
  <c r="AG41" i="1"/>
  <c r="AF41" i="1"/>
  <c r="BG40" i="1"/>
  <c r="BF40" i="1"/>
  <c r="BE40" i="1"/>
  <c r="AW40" i="1"/>
  <c r="AV40" i="1"/>
  <c r="AO40" i="1"/>
  <c r="AN40" i="1"/>
  <c r="AG40" i="1"/>
  <c r="BE39" i="1"/>
  <c r="BC39" i="1"/>
  <c r="BA39" i="1"/>
  <c r="AY39" i="1"/>
  <c r="AV39" i="1"/>
  <c r="AU39" i="1"/>
  <c r="AS39" i="1"/>
  <c r="AQ39" i="1"/>
  <c r="AW39" i="1" s="1"/>
  <c r="AN39" i="1"/>
  <c r="AM39" i="1"/>
  <c r="AK39" i="1"/>
  <c r="AI39" i="1"/>
  <c r="AO39" i="1" s="1"/>
  <c r="AG39" i="1"/>
  <c r="BG39" i="1" s="1"/>
  <c r="AF39" i="1"/>
  <c r="BF39" i="1" s="1"/>
  <c r="AE39" i="1"/>
  <c r="AC39" i="1"/>
  <c r="AA39" i="1"/>
  <c r="BE38" i="1"/>
  <c r="AW38" i="1"/>
  <c r="AV38" i="1"/>
  <c r="BF38" i="1" s="1"/>
  <c r="AO38" i="1"/>
  <c r="AN38" i="1"/>
  <c r="AG38" i="1"/>
  <c r="BG38" i="1" s="1"/>
  <c r="G22" i="3" s="1"/>
  <c r="H22" i="3" s="1"/>
  <c r="AF38" i="1"/>
  <c r="BF37" i="1"/>
  <c r="BE37" i="1"/>
  <c r="AW37" i="1"/>
  <c r="AV37" i="1"/>
  <c r="AO37" i="1"/>
  <c r="BG37" i="1" s="1"/>
  <c r="G21" i="3" s="1"/>
  <c r="H21" i="3" s="1"/>
  <c r="AN37" i="1"/>
  <c r="AG37" i="1"/>
  <c r="AF37" i="1"/>
  <c r="BF36" i="1"/>
  <c r="BE36" i="1"/>
  <c r="BG36" i="1" s="1"/>
  <c r="G19" i="3" s="1"/>
  <c r="H19" i="3" s="1"/>
  <c r="AW36" i="1"/>
  <c r="AV36" i="1"/>
  <c r="AO36" i="1"/>
  <c r="AN36" i="1"/>
  <c r="AG36" i="1"/>
  <c r="AF36" i="1"/>
  <c r="BG35" i="1"/>
  <c r="G7" i="3" s="1"/>
  <c r="H7" i="3" s="1"/>
  <c r="BE35" i="1"/>
  <c r="AW35" i="1"/>
  <c r="AV35" i="1"/>
  <c r="AO35" i="1"/>
  <c r="AN35" i="1"/>
  <c r="AG35" i="1"/>
  <c r="AF35" i="1"/>
  <c r="BF35" i="1" s="1"/>
  <c r="BG34" i="1"/>
  <c r="G9" i="3" s="1"/>
  <c r="H9" i="3" s="1"/>
  <c r="BE34" i="1"/>
  <c r="AW34" i="1"/>
  <c r="AO34" i="1"/>
  <c r="AG34" i="1"/>
  <c r="AF34" i="1"/>
  <c r="BF33" i="1"/>
  <c r="BE33" i="1"/>
  <c r="BG33" i="1" s="1"/>
  <c r="G12" i="3" s="1"/>
  <c r="H12" i="3" s="1"/>
  <c r="AW33" i="1"/>
  <c r="AV33" i="1"/>
  <c r="AO33" i="1"/>
  <c r="AN33" i="1"/>
  <c r="AG33" i="1"/>
  <c r="AF33" i="1"/>
  <c r="BG32" i="1"/>
  <c r="G10" i="3" s="1"/>
  <c r="H10" i="3" s="1"/>
  <c r="BE32" i="1"/>
  <c r="AW32" i="1"/>
  <c r="AV32" i="1"/>
  <c r="AO32" i="1"/>
  <c r="AN32" i="1"/>
  <c r="AG32" i="1"/>
  <c r="AF32" i="1"/>
  <c r="BF32" i="1" s="1"/>
  <c r="BG31" i="1"/>
  <c r="G11" i="3" s="1"/>
  <c r="BE31" i="1"/>
  <c r="AW31" i="1"/>
  <c r="AV31" i="1"/>
  <c r="AO31" i="1"/>
  <c r="AN31" i="1"/>
  <c r="AG31" i="1"/>
  <c r="AF31" i="1"/>
  <c r="BC30" i="1"/>
  <c r="BE30" i="1" s="1"/>
  <c r="BA30" i="1"/>
  <c r="AY30" i="1"/>
  <c r="AV30" i="1"/>
  <c r="BF30" i="1" s="1"/>
  <c r="AU30" i="1"/>
  <c r="AW30" i="1" s="1"/>
  <c r="AS30" i="1"/>
  <c r="AQ30" i="1"/>
  <c r="AN30" i="1"/>
  <c r="AM30" i="1"/>
  <c r="AK30" i="1"/>
  <c r="AI30" i="1"/>
  <c r="AO30" i="1" s="1"/>
  <c r="AG30" i="1"/>
  <c r="AF30" i="1"/>
  <c r="AE30" i="1"/>
  <c r="AC30" i="1"/>
  <c r="AA30" i="1"/>
  <c r="AF29" i="1"/>
  <c r="BF29" i="1" s="1"/>
  <c r="BR28" i="1"/>
  <c r="BE28" i="1"/>
  <c r="BD28" i="1"/>
  <c r="BF28" i="1" s="1"/>
  <c r="AW28" i="1"/>
  <c r="AV28" i="1"/>
  <c r="AO28" i="1"/>
  <c r="AN28" i="1"/>
  <c r="AG28" i="1"/>
  <c r="BG28" i="1" s="1"/>
  <c r="AF28" i="1"/>
  <c r="BF27" i="1"/>
  <c r="BE27" i="1"/>
  <c r="AW27" i="1"/>
  <c r="AO27" i="1"/>
  <c r="AG27" i="1"/>
  <c r="BG27" i="1" s="1"/>
  <c r="BG45" i="1" l="1"/>
  <c r="BG33" i="2"/>
  <c r="BG53" i="2" s="1"/>
  <c r="H33" i="3"/>
  <c r="BG30" i="1"/>
  <c r="BG59" i="1" s="1"/>
  <c r="BG61" i="1" s="1"/>
  <c r="BO28" i="1"/>
  <c r="BP29" i="1" s="1"/>
  <c r="G5" i="3"/>
  <c r="H5" i="3" s="1"/>
  <c r="H11" i="3"/>
  <c r="I13" i="3"/>
  <c r="I15" i="3" s="1"/>
  <c r="H42" i="3"/>
  <c r="H58" i="3" s="1"/>
  <c r="H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Q28" authorId="0" shapeId="0" xr:uid="{00000000-0006-0000-0100-000001000000}">
      <text>
        <r>
          <rPr>
            <sz val="11"/>
            <color theme="1"/>
            <rFont val="Calibri"/>
            <scheme val="minor"/>
          </rPr>
          <t xml:space="preserve">Falta colocar correctamente las cantidades en la distribución mensual. </t>
        </r>
      </text>
    </comment>
    <comment ref="Q30" authorId="0" shapeId="0" xr:uid="{00000000-0006-0000-0100-000002000000}">
      <text>
        <r>
          <rPr>
            <sz val="11"/>
            <color theme="1"/>
            <rFont val="Calibri"/>
            <scheme val="minor"/>
          </rPr>
          <t xml:space="preserve">Revisar las cantidades, ya que solo tienen programado 1 y en la distribución hay mas. </t>
        </r>
      </text>
    </comment>
    <comment ref="Q33" authorId="0" shapeId="0" xr:uid="{00000000-0006-0000-0100-000003000000}">
      <text>
        <r>
          <rPr>
            <sz val="11"/>
            <color theme="1"/>
            <rFont val="Calibri"/>
            <scheme val="minor"/>
          </rPr>
          <t xml:space="preserve">Revisar presupuesto distribuido, deben ir de acuerdo a lo que usted ubico en sus cantidades </t>
        </r>
      </text>
    </comment>
    <comment ref="T33" authorId="0" shapeId="0" xr:uid="{00000000-0006-0000-0100-000004000000}">
      <text>
        <r>
          <rPr>
            <sz val="11"/>
            <color theme="1"/>
            <rFont val="Calibri"/>
            <scheme val="minor"/>
          </rPr>
          <t xml:space="preserve">Corregido. </t>
        </r>
      </text>
    </comment>
    <comment ref="AE33" authorId="0" shapeId="0" xr:uid="{00000000-0006-0000-0100-000005000000}">
      <text>
        <r>
          <rPr>
            <sz val="11"/>
            <color theme="1"/>
            <rFont val="Calibri"/>
            <scheme val="minor"/>
          </rPr>
          <t xml:space="preserve">Corregido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3" authorId="0" shapeId="0" xr:uid="{00000000-0006-0000-0200-000001000000}">
      <text>
        <r>
          <rPr>
            <sz val="11"/>
            <color theme="1"/>
            <rFont val="Calibri"/>
            <scheme val="minor"/>
          </rPr>
          <t xml:space="preserve">======
ID#AAAAq7csYJA
Según presupuesto asignado solo fueron aprobados    (2023-02-21 15:30:51)
</t>
        </r>
      </text>
    </comment>
    <comment ref="G15" authorId="0" shapeId="0" xr:uid="{00000000-0006-0000-0200-000002000000}">
      <text>
        <r>
          <rPr>
            <sz val="11"/>
            <color theme="1"/>
            <rFont val="Calibri"/>
            <scheme val="minor"/>
          </rPr>
          <t>======
ID#AAAAq7csYJs
Autor    (2023-02-21 15:30:51)
No cuadra con lo aprobado</t>
        </r>
      </text>
    </comment>
    <comment ref="D20" authorId="0" shapeId="0" xr:uid="{00000000-0006-0000-0200-000003000000}">
      <text>
        <r>
          <rPr>
            <sz val="11"/>
            <color theme="1"/>
            <rFont val="Calibri"/>
            <scheme val="minor"/>
          </rPr>
          <t>======
ID#AAAAq7csYIw
Autor    (2023-02-21 15:30:51)
No tienen agregado este objeto de gasto en su POA.</t>
        </r>
      </text>
    </comment>
    <comment ref="G21" authorId="0" shapeId="0" xr:uid="{00000000-0006-0000-0200-000004000000}">
      <text>
        <r>
          <rPr>
            <sz val="11"/>
            <color theme="1"/>
            <rFont val="Calibri"/>
            <scheme val="minor"/>
          </rPr>
          <t>======
ID#AAAAq7csYJk
Autor    (2023-02-21 15:30:51)
Ubicar de acuerdo al presupuesto aprobado.</t>
        </r>
      </text>
    </comment>
    <comment ref="E23" authorId="0" shapeId="0" xr:uid="{00000000-0006-0000-0200-000005000000}">
      <text>
        <r>
          <rPr>
            <sz val="11"/>
            <color theme="1"/>
            <rFont val="Calibri"/>
            <scheme val="minor"/>
          </rPr>
          <t>======
ID#AAAAq7csYJY
Autor    (2023-02-21 15:30:51)
No tienen agregado en el POA este objeto de gasto.</t>
        </r>
      </text>
    </comment>
    <comment ref="D25" authorId="0" shapeId="0" xr:uid="{00000000-0006-0000-0200-000006000000}">
      <text>
        <r>
          <rPr>
            <sz val="11"/>
            <color theme="1"/>
            <rFont val="Calibri"/>
            <scheme val="minor"/>
          </rPr>
          <t>======
ID#AAAAq7csYJM
Autor    (2023-02-21 15:30:51)
Verificar el presupuesto asignado.</t>
        </r>
      </text>
    </comment>
    <comment ref="E26" authorId="0" shapeId="0" xr:uid="{00000000-0006-0000-0200-000007000000}">
      <text>
        <r>
          <rPr>
            <sz val="11"/>
            <color theme="1"/>
            <rFont val="Calibri"/>
            <scheme val="minor"/>
          </rPr>
          <t>======
ID#AAAAq7csYI4
Autor    (2023-02-21 15:30:51)
No tienen agregado este objeto de gasto en su POA</t>
        </r>
      </text>
    </comment>
    <comment ref="G30" authorId="0" shapeId="0" xr:uid="{00000000-0006-0000-0200-000008000000}">
      <text>
        <r>
          <rPr>
            <sz val="11"/>
            <color theme="1"/>
            <rFont val="Calibri"/>
            <scheme val="minor"/>
          </rPr>
          <t>======
ID#AAAAq7csYJo
Autor    (2023-02-21 15:30:51)
No esta agregado en el POA</t>
        </r>
      </text>
    </comment>
    <comment ref="G41" authorId="0" shapeId="0" xr:uid="{00000000-0006-0000-0200-000009000000}">
      <text>
        <r>
          <rPr>
            <sz val="11"/>
            <color theme="1"/>
            <rFont val="Calibri"/>
            <scheme val="minor"/>
          </rPr>
          <t>======
ID#AAAAq7csYJI
Autor    (2023-02-21 15:30:51)
Aprobado solamente L. 200,000.00</t>
        </r>
      </text>
    </comment>
    <comment ref="G43" authorId="0" shapeId="0" xr:uid="{00000000-0006-0000-0200-00000A000000}">
      <text>
        <r>
          <rPr>
            <sz val="11"/>
            <color theme="1"/>
            <rFont val="Calibri"/>
            <scheme val="minor"/>
          </rPr>
          <t>======
ID#AAAAq7csYJc
Autor    (2023-02-21 15:30:51)
No cuadra con lo aprobado</t>
        </r>
      </text>
    </comment>
    <comment ref="D47" authorId="0" shapeId="0" xr:uid="{00000000-0006-0000-0200-00000B000000}">
      <text>
        <r>
          <rPr>
            <sz val="11"/>
            <color theme="1"/>
            <rFont val="Calibri"/>
            <scheme val="minor"/>
          </rPr>
          <t>======
ID#AAAAq7csYI8
Autor    (2023-02-21 15:30:51)
No tienen agregado este objeto de gasto en su POA.</t>
        </r>
      </text>
    </comment>
    <comment ref="G48" authorId="0" shapeId="0" xr:uid="{00000000-0006-0000-0200-00000C000000}">
      <text>
        <r>
          <rPr>
            <sz val="11"/>
            <color theme="1"/>
            <rFont val="Calibri"/>
            <scheme val="minor"/>
          </rPr>
          <t>======
ID#AAAAq7csYJQ
Autor    (2023-02-21 15:30:51)
Ubicar de acuerdo al presupuesto aprobado.</t>
        </r>
      </text>
    </comment>
    <comment ref="E49" authorId="0" shapeId="0" xr:uid="{00000000-0006-0000-0200-00000D000000}">
      <text>
        <r>
          <rPr>
            <sz val="11"/>
            <color theme="1"/>
            <rFont val="Calibri"/>
            <scheme val="minor"/>
          </rPr>
          <t>======
ID#AAAAq7csYI0
Autor    (2023-02-21 15:30:51)
No tienen agregado en el POA este objeto de gasto.</t>
        </r>
      </text>
    </comment>
    <comment ref="D51" authorId="0" shapeId="0" xr:uid="{00000000-0006-0000-0200-00000E000000}">
      <text>
        <r>
          <rPr>
            <sz val="11"/>
            <color theme="1"/>
            <rFont val="Calibri"/>
            <scheme val="minor"/>
          </rPr>
          <t>======
ID#AAAAq7csYJg
Autor    (2023-02-21 15:30:51)
Verificar el presupuesto asignado.</t>
        </r>
      </text>
    </comment>
    <comment ref="G55" authorId="0" shapeId="0" xr:uid="{00000000-0006-0000-0200-00000F000000}">
      <text>
        <r>
          <rPr>
            <sz val="11"/>
            <color theme="1"/>
            <rFont val="Calibri"/>
            <scheme val="minor"/>
          </rPr>
          <t>======
ID#AAAAq7csYIs
Autor    (2023-02-21 15:30:51)
No coinciden con el presupuesto asignado.</t>
        </r>
      </text>
    </comment>
  </commentList>
</comments>
</file>

<file path=xl/sharedStrings.xml><?xml version="1.0" encoding="utf-8"?>
<sst xmlns="http://schemas.openxmlformats.org/spreadsheetml/2006/main" count="756" uniqueCount="258">
  <si>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</si>
  <si>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</si>
  <si>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</si>
  <si>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</si>
  <si>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</si>
  <si>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</si>
  <si>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Ejecutar la política educativa nacional en los niveles de Prebásica, Básica y Media, asegurando el derecho a la educación, mediante el acceso, permanencia y promoción inclusiva y equitativa de calidad para formar ciudadanos y ciudadanas que contribuyan al desarrollo sostenible de Honduras.</t>
  </si>
  <si>
    <t xml:space="preserve">VISIÓN:  </t>
  </si>
  <si>
    <t>Al año 2030, la Secretaría de Educación, será una institución con liderazgo, que responda a las demandas educativas de la población hondureña, garantizando el derecho a una educación inclusiva, equitativa y de calidad.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</si>
  <si>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</si>
  <si>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</si>
  <si>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</si>
  <si>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</si>
  <si>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</si>
  <si>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</si>
  <si>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</si>
  <si>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</si>
  <si>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</si>
  <si>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</si>
  <si>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</si>
  <si>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</si>
  <si>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</si>
  <si>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</si>
  <si>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</si>
  <si>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</si>
  <si>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</si>
  <si>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</si>
  <si>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</si>
  <si>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</si>
  <si>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</si>
  <si>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</si>
  <si>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</si>
  <si>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(POA-PRESUPUESTO)+M23:BG29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</si>
  <si>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</si>
  <si>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</si>
  <si>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</si>
  <si>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</si>
  <si>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</si>
  <si>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</si>
  <si>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</si>
  <si>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</si>
  <si>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</si>
  <si>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</si>
  <si>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</si>
  <si>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</si>
  <si>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</si>
  <si>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</si>
  <si>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</si>
  <si>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</si>
  <si>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</si>
  <si>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</si>
  <si>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</si>
  <si>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</si>
  <si>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</si>
  <si>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</si>
  <si>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</si>
  <si>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</si>
  <si>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</si>
  <si>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</si>
  <si>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</si>
  <si>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</si>
  <si>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</si>
  <si>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</si>
  <si>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</si>
  <si>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</si>
  <si>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</si>
  <si>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</si>
  <si>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</si>
  <si>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</si>
  <si>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</si>
  <si>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</si>
  <si>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</si>
  <si>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</si>
  <si>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</si>
  <si>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</si>
  <si>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</si>
  <si>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</si>
  <si>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</si>
  <si>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 xml:space="preserve"> Gestión Institucional por Resultados y valor público con Transparencia y Rendición de Cuentas</t>
  </si>
  <si>
    <r>
      <rPr>
        <sz val="12"/>
        <color theme="1"/>
        <rFont val="Calibri"/>
      </rPr>
      <t>•</t>
    </r>
    <r>
      <rPr>
        <sz val="12"/>
        <color rgb="FF000000"/>
        <rFont val="Calibri"/>
      </rPr>
      <t>Fortalecer la Gestión Institucional por Resultados y valor público enfocada a género con Transparencia y Rendición de Cuentas.</t>
    </r>
  </si>
  <si>
    <t>no aplica</t>
  </si>
  <si>
    <t>01</t>
  </si>
  <si>
    <t>001</t>
  </si>
  <si>
    <t>1</t>
  </si>
  <si>
    <t xml:space="preserve">Procesos de coordinación, ejecución y evaluación en el desarrollo de los programas de Proyectos orientados a la formación promoción y transferencia de valores, en los centros educativos y en otras instancias de participación, orientados a fortalecer  El desarrollo académico.  </t>
  </si>
  <si>
    <t>Empleado</t>
  </si>
  <si>
    <t>No acumulable</t>
  </si>
  <si>
    <t>Servicios personales</t>
  </si>
  <si>
    <t>Tesoro nacional</t>
  </si>
  <si>
    <t>SSSE</t>
  </si>
  <si>
    <t>2</t>
  </si>
  <si>
    <t>evaluacion de las políticas educativas orientadas a mejorar la calidad de los servicios educativos, a través del fortalecimiento de la Gobernanza, por medio de mecanismos y estrategias encaminadas al respeto de los intereses de los niños, niñas,  jóvenes y mujeres.</t>
  </si>
  <si>
    <t>Seguimiento</t>
  </si>
  <si>
    <t>Asistente financiero</t>
  </si>
  <si>
    <t>2.1.1</t>
  </si>
  <si>
    <t>Elaboración del documento que contiene la estrategia educativa “Educar para Refundar con los lineamientos, cívicos, éticos y morales que ayuden a la recuperación de la memoria histórica y despertar patriotismo en los niños y jóvenes del sistema educativo nacional.</t>
  </si>
  <si>
    <t>Documento</t>
  </si>
  <si>
    <t>Equipo SSSE</t>
  </si>
  <si>
    <t>2.1.2</t>
  </si>
  <si>
    <t xml:space="preserve">Implementación de mecanismos de supervisión y evaluación de los procesos como mecanismo de control, para gestión por resultados y cumplimiento de metas e indicadores. </t>
  </si>
  <si>
    <t>supervisión</t>
  </si>
  <si>
    <t>1000, 2000, 3000</t>
  </si>
  <si>
    <t>Servicios no personales y Materiales y suministros</t>
  </si>
  <si>
    <t>equipo SSSE y Asistente financiero</t>
  </si>
  <si>
    <t>Viaticos Nacionals</t>
  </si>
  <si>
    <t>Pasajes al exterior</t>
  </si>
  <si>
    <t xml:space="preserve">subsecretario Servicios Educatrivos </t>
  </si>
  <si>
    <t>Viaticos al Exterior</t>
  </si>
  <si>
    <t xml:space="preserve">Pasajes Nacionales </t>
  </si>
  <si>
    <t>Mantenimiento y reparación de equipo de transporte</t>
  </si>
  <si>
    <t>Llantas y camaras de aire</t>
  </si>
  <si>
    <t>Diesel</t>
  </si>
  <si>
    <t xml:space="preserve">Aceites y grasas lubricantes </t>
  </si>
  <si>
    <t>3</t>
  </si>
  <si>
    <t>Desarrollo de diversos eventos protocolarios de los temas   asignados a la  la Sub Secretaria de Servcios Educativos</t>
  </si>
  <si>
    <t xml:space="preserve"> evento, </t>
  </si>
  <si>
    <t>20000 y 3000</t>
  </si>
  <si>
    <t>Servicios no personales</t>
  </si>
  <si>
    <t>3,1,1</t>
  </si>
  <si>
    <t>Organización y funcionamiento el Comité Cívico Interinstitucional Permanente para garantizar el desarrollo del Proyecto Cívico a Nivel Nacional</t>
  </si>
  <si>
    <t>Reunión</t>
  </si>
  <si>
    <t xml:space="preserve">Servicios de imprenta </t>
  </si>
  <si>
    <t xml:space="preserve"> Asistente financiero</t>
  </si>
  <si>
    <t>Ceremonial y protocolo</t>
  </si>
  <si>
    <t xml:space="preserve">equipo SSSE y Asistente financiero </t>
  </si>
  <si>
    <t xml:space="preserve">Productos alimentos y bebidas </t>
  </si>
  <si>
    <t xml:space="preserve">Utencilios de cocina y comedor </t>
  </si>
  <si>
    <t xml:space="preserve"> Asistente financiero </t>
  </si>
  <si>
    <t>4</t>
  </si>
  <si>
    <t xml:space="preserve">Desarrollo de diferentes actividades para el cumplimiento de las funciones delegadas a la SSSE en el reglamento de la Secretaria de Estado en el Despacho de Educación. </t>
  </si>
  <si>
    <t xml:space="preserve">RECURSO </t>
  </si>
  <si>
    <t xml:space="preserve"> acumulable</t>
  </si>
  <si>
    <t>2000, 3000, 4000</t>
  </si>
  <si>
    <t>Servicios No personales materiales y suministros</t>
  </si>
  <si>
    <t xml:space="preserve">001 </t>
  </si>
  <si>
    <t xml:space="preserve">Elementosde limpieza y aseo personal </t>
  </si>
  <si>
    <t>Confecciones textiles</t>
  </si>
  <si>
    <t xml:space="preserve">Prendas de vestir </t>
  </si>
  <si>
    <t xml:space="preserve">Productos de papel y cartón </t>
  </si>
  <si>
    <t>011</t>
  </si>
  <si>
    <t xml:space="preserve">Productos quimicos </t>
  </si>
  <si>
    <t>productos de material plástico</t>
  </si>
  <si>
    <t xml:space="preserve">Útiles de escritorio oficina y enseñanza </t>
  </si>
  <si>
    <t xml:space="preserve">Material médico quirurgico menor </t>
  </si>
  <si>
    <t xml:space="preserve">Asistente financiero </t>
  </si>
  <si>
    <t>Repuestos y accesorios</t>
  </si>
  <si>
    <t xml:space="preserve">Muebles y equipos educacionales </t>
  </si>
  <si>
    <t>Equipos de computación</t>
  </si>
  <si>
    <t xml:space="preserve">Desarrollo de talleres y seminarios de capacitación con personal de direcciones departamentales y docentes de proyectos y del programa ciudad mujer, para fortalecer los servicicos educativos. </t>
  </si>
  <si>
    <t>Talleres de capacitación</t>
  </si>
  <si>
    <t>equipo SSSE y Asistente financiero Enlace suplente programa ciudad Mujer</t>
  </si>
  <si>
    <t>Electrodomésticos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</si>
  <si>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</si>
  <si>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</si>
  <si>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 xml:space="preserve">Incorporación del enfoque de Género en el diseño, implematacion y evaluación de políticas, planes y propuestas de la gestión Pedagógica, administrativa y comunitaria de la SE, así como el desarrollo de planes de estudio para dar cobertura a grupos de mujeres vulnerables en riezgo social </t>
  </si>
  <si>
    <t>equipo SSSE  personal SEDUC programa ciudad Mujer</t>
  </si>
  <si>
    <t>1.1.1</t>
  </si>
  <si>
    <t xml:space="preserve">Ampliación de la Cobertura de Servicios educativos a las mujeres de los diferentes departamentos de las sedes del programa ciudad mujer  </t>
  </si>
  <si>
    <t>equipo SSSE/personal  SEDUC programa ciudad Mujer</t>
  </si>
  <si>
    <t>1.1.2</t>
  </si>
  <si>
    <t>Elaboración de Plan Operativo Anual de los módulosde atención en el programa Ciudad Mujer</t>
  </si>
  <si>
    <t>Equipo Seduc Ciudad Mujer</t>
  </si>
  <si>
    <t>1.1.3</t>
  </si>
  <si>
    <t xml:space="preserve">Elaboración de los procesos de matricula en las diferentes ventanillas de  SEDUC en los centros ciudad mujer </t>
  </si>
  <si>
    <t>equipo SSSE/Enlaces programa ciudad Mujer</t>
  </si>
  <si>
    <t>1.1.4</t>
  </si>
  <si>
    <t>Diseñar y elaborar la programación y estandarización  de los Módulo de enseñanza en atención a las mallas curriculares a desarrollar en los centros ciudad mujer (Servicios de SEDUC)</t>
  </si>
  <si>
    <t>1.1.5</t>
  </si>
  <si>
    <t>Coordinar con las oficinas del nivel central, modalidades educativas la impresión de materiales, folletos y libros de texto.</t>
  </si>
  <si>
    <t>154</t>
  </si>
  <si>
    <t>1000 y 3000</t>
  </si>
  <si>
    <t xml:space="preserve">Implementación de procesos de supervisión y evaluación de resultados  y cumplimiento de metas e indicadores en cada módulo de atención  </t>
  </si>
  <si>
    <t>Reunión, Giras de supervisión</t>
  </si>
  <si>
    <t>2000, 3000</t>
  </si>
  <si>
    <t xml:space="preserve">Servicios No personas y Materiales y Suministros. </t>
  </si>
  <si>
    <t>Viaticos Nacionales</t>
  </si>
  <si>
    <t>SSSE/personal SEDUC programa ciudad mujer</t>
  </si>
  <si>
    <t xml:space="preserve">desarrollo de talleres y seminarios de capacitación con personal de SEDUC de los dofernetes centros sedes del programa ciudad mujer </t>
  </si>
  <si>
    <t>acumulable</t>
  </si>
  <si>
    <t>20000 y 30000</t>
  </si>
  <si>
    <t xml:space="preserve">Eventos de graduación y promoción de estudiantes en los módulos de atención del programa ciudad mujer </t>
  </si>
  <si>
    <t>Evento</t>
  </si>
  <si>
    <t>2000 y 3000</t>
  </si>
  <si>
    <t xml:space="preserve">Servicios no personales </t>
  </si>
  <si>
    <t xml:space="preserve">Desarrollo de diferentes actividades para el cumplimiento de las funciones delegadas al programa Ciudad Mujer en el reglamento de la Secretaria de Estado en el Despacho de Educación. </t>
  </si>
  <si>
    <t>RECURSO</t>
  </si>
  <si>
    <t>30000 y 4000</t>
  </si>
  <si>
    <t>Materiales y suministros</t>
  </si>
  <si>
    <t xml:space="preserve"> Asistente financiero Enlace suplente programa ciudad Mujer</t>
  </si>
  <si>
    <t xml:space="preserve">Repuestos y accesorios </t>
  </si>
  <si>
    <t xml:space="preserve">Muebles varios de oficina </t>
  </si>
  <si>
    <t>Grupo de Gasto</t>
  </si>
  <si>
    <t>Descripción Grupo de Gasto</t>
  </si>
  <si>
    <t>Codigo Objeto</t>
  </si>
  <si>
    <t>Descripción de Objeto de Gasto</t>
  </si>
  <si>
    <t>Presupuesto Aprobado Congreso 2023</t>
  </si>
  <si>
    <t>Presupuesto por actividad</t>
  </si>
  <si>
    <t xml:space="preserve">Diferencia </t>
  </si>
  <si>
    <t>SERVICIOS PERSONALES</t>
  </si>
  <si>
    <t>11100</t>
  </si>
  <si>
    <t>Sueldos Básicos</t>
  </si>
  <si>
    <t>Sub total grupo 100</t>
  </si>
  <si>
    <t>23200</t>
  </si>
  <si>
    <t>Mantenimiento y Reparación de Equipos y Medios de Transporte</t>
  </si>
  <si>
    <t>25300</t>
  </si>
  <si>
    <t>Servicio de Imprenta, Publicaciones y Reproducciones</t>
  </si>
  <si>
    <t>26110</t>
  </si>
  <si>
    <t>Pasajes Nacionales</t>
  </si>
  <si>
    <t>26120</t>
  </si>
  <si>
    <t>Pasajes al Exterior</t>
  </si>
  <si>
    <t>26210</t>
  </si>
  <si>
    <t>Viáticos Nacionales</t>
  </si>
  <si>
    <t>26220</t>
  </si>
  <si>
    <t>Viáticos al Exterior</t>
  </si>
  <si>
    <t>29100</t>
  </si>
  <si>
    <t>Ceremonial y Protocolo</t>
  </si>
  <si>
    <t xml:space="preserve">Sub total grupo 200 </t>
  </si>
  <si>
    <t xml:space="preserve">                                                                </t>
  </si>
  <si>
    <t>31110</t>
  </si>
  <si>
    <t>Productos Alimenticios Y Bebidas</t>
  </si>
  <si>
    <t>32200</t>
  </si>
  <si>
    <t>Confecciones Textiles</t>
  </si>
  <si>
    <t>32310</t>
  </si>
  <si>
    <t>Prendas de Vestir</t>
  </si>
  <si>
    <t>33100</t>
  </si>
  <si>
    <t>Productos De Papel Y CartóN</t>
  </si>
  <si>
    <t>34400</t>
  </si>
  <si>
    <t>Llantas y Cámaras de Aire</t>
  </si>
  <si>
    <t>35100</t>
  </si>
  <si>
    <t>Productos Químicos</t>
  </si>
  <si>
    <t>35620</t>
  </si>
  <si>
    <t>35650</t>
  </si>
  <si>
    <t>Aceites y Grasas Lubricantes</t>
  </si>
  <si>
    <t>35800</t>
  </si>
  <si>
    <t>Productos de Material Plástico</t>
  </si>
  <si>
    <t>39100</t>
  </si>
  <si>
    <t>Elementos de Limpieza y Aseo Personal</t>
  </si>
  <si>
    <t>39200</t>
  </si>
  <si>
    <t>Utiles de Escritorio, Oficina y Enseñanza</t>
  </si>
  <si>
    <t>39400</t>
  </si>
  <si>
    <t>Utensilios de Cocina y Comedor</t>
  </si>
  <si>
    <t>39530</t>
  </si>
  <si>
    <t>Material Médico Quirúrgico Menor</t>
  </si>
  <si>
    <t>39600</t>
  </si>
  <si>
    <t>Repuestos y Accesorios</t>
  </si>
  <si>
    <t>Sub Total grupo 300</t>
  </si>
  <si>
    <t>42140</t>
  </si>
  <si>
    <t>42600</t>
  </si>
  <si>
    <t>Equipos para Computación</t>
  </si>
  <si>
    <t>42710</t>
  </si>
  <si>
    <t>Muebles y Equipos Educacionales</t>
  </si>
  <si>
    <t>Sub Total de grupo 400</t>
  </si>
  <si>
    <t xml:space="preserve">SUBOTAL OBRA 001 SUBSECRETARIA DE SERVICIOS EDUCATIVOS </t>
  </si>
  <si>
    <t xml:space="preserve">Nota: Revisar que todas las actividades que tienen en el POA esten con el presupuesto respectivamente asignado. (REVISAR REDACCIÓN DE ACTIVIDADES) </t>
  </si>
  <si>
    <t xml:space="preserve">ACTIVIDAD OBRA 011 CORRESPONSABILIDAD PROGRAMA CIUDAD MUJER </t>
  </si>
  <si>
    <t>42110</t>
  </si>
  <si>
    <t>Muebles Varios de Oficina</t>
  </si>
  <si>
    <t xml:space="preserve">TOTAL OBRA 011 CORRESPONSABILIDAD PROGRAMA CIUDAD MUJER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</si>
</sst>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L&quot;* #,##0.00_-;\-&quot;L&quot;* #,##0.00_-;_-&quot;L&quot;* &quot;-&quot;??_-;_-@"/>
    <numFmt numFmtId="165" formatCode="_ * #,##0.00_ ;_ * \-#,##0.00_ ;_ * &quot;-&quot;??_ ;_ @_ "/>
    <numFmt numFmtId="166" formatCode="&quot;L.&quot;\ #,##0.00"/>
  </numFmts>
  <fonts count="26">
    <font>
      <sz val="11"/>
      <color theme="1"/>
      <name val="Calibri"/>
      <scheme val="minor"/>
    </font>
    <font>
      <sz val="11"/>
      <color theme="1"/>
      <name val="Calibri"/>
    </font>
    <font>
      <sz val="10"/>
      <color rgb="FFFF0000"/>
      <name val="Arial"/>
    </font>
    <font>
      <b/>
      <sz val="14"/>
      <color theme="1"/>
      <name val="Arial"/>
    </font>
    <font>
      <b/>
      <sz val="26"/>
      <color theme="0"/>
      <name val="Arial"/>
    </font>
    <font>
      <sz val="11"/>
      <name val="Calibri"/>
    </font>
    <font>
      <b/>
      <sz val="16"/>
      <color theme="1"/>
      <name val="Arial"/>
    </font>
    <font>
      <b/>
      <sz val="12"/>
      <color rgb="FF000000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12"/>
      <color theme="1"/>
      <name val="Arial"/>
    </font>
    <font>
      <b/>
      <sz val="11"/>
      <color rgb="FF000000"/>
      <name val="Arial"/>
    </font>
    <font>
      <b/>
      <sz val="11"/>
      <color theme="1"/>
      <name val="Tahoma"/>
    </font>
    <font>
      <b/>
      <sz val="11"/>
      <color theme="1"/>
      <name val="Arial"/>
    </font>
    <font>
      <b/>
      <sz val="8"/>
      <color theme="1"/>
      <name val="Tahoma"/>
    </font>
    <font>
      <b/>
      <sz val="8"/>
      <color theme="1"/>
      <name val="Times New Roman"/>
    </font>
    <font>
      <sz val="12"/>
      <color theme="1"/>
      <name val="Calibri"/>
    </font>
    <font>
      <b/>
      <sz val="9"/>
      <color rgb="FFFFFFFF"/>
      <name val="Arial"/>
    </font>
    <font>
      <sz val="9"/>
      <color rgb="FF333333"/>
      <name val="Arial"/>
    </font>
    <font>
      <b/>
      <sz val="9"/>
      <color rgb="FF333333"/>
      <name val="Arial"/>
    </font>
    <font>
      <sz val="9"/>
      <color theme="1"/>
      <name val="Arial"/>
    </font>
    <font>
      <b/>
      <sz val="9"/>
      <color rgb="FF0C0C0C"/>
      <name val="Arial"/>
    </font>
    <font>
      <b/>
      <sz val="11"/>
      <color rgb="FF0C0C0C"/>
      <name val="Calibri"/>
    </font>
    <font>
      <sz val="11"/>
      <color theme="1"/>
      <name val="Calibri"/>
      <scheme val="minor"/>
    </font>
    <font>
      <b/>
      <sz val="15"/>
      <color theme="1"/>
      <name val="Calibri"/>
    </font>
    <font>
      <sz val="12"/>
      <color rgb="FF000000"/>
      <name val="Calibri"/>
    </font>
  </fonts>
  <fills count="23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EAF1DD"/>
        <bgColor rgb="FFEAF1DD"/>
      </patternFill>
    </fill>
    <fill>
      <patternFill patternType="solid">
        <fgColor rgb="FFEBF1DE"/>
        <bgColor rgb="FFEBF1DE"/>
      </patternFill>
    </fill>
    <fill>
      <patternFill patternType="solid">
        <fgColor rgb="FF0066CC"/>
        <bgColor rgb="FF0066CC"/>
      </patternFill>
    </fill>
    <fill>
      <patternFill patternType="solid">
        <fgColor rgb="FFD99594"/>
        <bgColor rgb="FFD99594"/>
      </patternFill>
    </fill>
    <fill>
      <patternFill patternType="solid">
        <fgColor rgb="FFA5A5A5"/>
        <bgColor rgb="FFA5A5A5"/>
      </patternFill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FABF8F"/>
        <bgColor rgb="FFFABF8F"/>
      </patternFill>
    </fill>
    <fill>
      <patternFill patternType="solid">
        <fgColor rgb="FFFF0000"/>
        <bgColor rgb="FFFF0000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6">
    <xf numFmtId="0" fontId="0" fillId="0" borderId="0" xfId="0" applyFont="1" applyAlignment="1"/>
    <xf numFmtId="0" fontId="1" fillId="2" borderId="1" xfId="0" applyFont="1" applyFill="1" applyBorder="1"/>
    <xf numFmtId="0" fontId="1" fillId="3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1" fillId="3" borderId="8" xfId="0" applyFont="1" applyFill="1" applyBorder="1"/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top"/>
    </xf>
    <xf numFmtId="0" fontId="8" fillId="5" borderId="16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7" fillId="5" borderId="19" xfId="0" applyFont="1" applyFill="1" applyBorder="1" applyAlignment="1">
      <alignment vertical="center" wrapText="1"/>
    </xf>
    <xf numFmtId="0" fontId="8" fillId="5" borderId="19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2" fillId="7" borderId="39" xfId="0" applyFont="1" applyFill="1" applyBorder="1" applyAlignment="1">
      <alignment horizontal="center" vertical="center" wrapText="1" readingOrder="1"/>
    </xf>
    <xf numFmtId="0" fontId="12" fillId="11" borderId="39" xfId="0" applyFont="1" applyFill="1" applyBorder="1" applyAlignment="1">
      <alignment horizontal="center" vertical="center" wrapText="1" readingOrder="1"/>
    </xf>
    <xf numFmtId="0" fontId="12" fillId="7" borderId="16" xfId="0" applyFont="1" applyFill="1" applyBorder="1" applyAlignment="1">
      <alignment horizontal="center" vertical="center" wrapText="1" readingOrder="1"/>
    </xf>
    <xf numFmtId="0" fontId="12" fillId="11" borderId="16" xfId="0" applyFont="1" applyFill="1" applyBorder="1" applyAlignment="1">
      <alignment horizontal="center" vertical="center" wrapText="1" readingOrder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 readingOrder="1"/>
    </xf>
    <xf numFmtId="0" fontId="13" fillId="12" borderId="39" xfId="0" applyFont="1" applyFill="1" applyBorder="1" applyAlignment="1">
      <alignment horizontal="center" vertical="center" wrapText="1"/>
    </xf>
    <xf numFmtId="0" fontId="13" fillId="12" borderId="39" xfId="0" applyFont="1" applyFill="1" applyBorder="1" applyAlignment="1">
      <alignment horizontal="center" vertical="center" wrapText="1"/>
    </xf>
    <xf numFmtId="49" fontId="9" fillId="14" borderId="16" xfId="0" applyNumberFormat="1" applyFont="1" applyFill="1" applyBorder="1" applyAlignment="1">
      <alignment horizontal="center" vertical="center" wrapText="1"/>
    </xf>
    <xf numFmtId="0" fontId="9" fillId="14" borderId="16" xfId="0" applyFont="1" applyFill="1" applyBorder="1" applyAlignment="1">
      <alignment horizontal="center" vertical="center" wrapText="1"/>
    </xf>
    <xf numFmtId="0" fontId="9" fillId="14" borderId="16" xfId="0" applyFont="1" applyFill="1" applyBorder="1" applyAlignment="1">
      <alignment vertical="center" wrapText="1"/>
    </xf>
    <xf numFmtId="164" fontId="9" fillId="14" borderId="16" xfId="0" applyNumberFormat="1" applyFont="1" applyFill="1" applyBorder="1" applyAlignment="1">
      <alignment vertical="center" wrapText="1"/>
    </xf>
    <xf numFmtId="49" fontId="9" fillId="3" borderId="16" xfId="0" applyNumberFormat="1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vertical="center" wrapText="1"/>
    </xf>
    <xf numFmtId="0" fontId="9" fillId="3" borderId="16" xfId="0" applyFont="1" applyFill="1" applyBorder="1" applyAlignment="1">
      <alignment vertical="center" wrapText="1"/>
    </xf>
    <xf numFmtId="164" fontId="9" fillId="3" borderId="16" xfId="0" applyNumberFormat="1" applyFont="1" applyFill="1" applyBorder="1" applyAlignment="1">
      <alignment vertical="center" wrapText="1"/>
    </xf>
    <xf numFmtId="165" fontId="1" fillId="3" borderId="1" xfId="0" applyNumberFormat="1" applyFont="1" applyFill="1" applyBorder="1"/>
    <xf numFmtId="0" fontId="1" fillId="3" borderId="16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" fillId="14" borderId="16" xfId="0" applyFont="1" applyFill="1" applyBorder="1" applyAlignment="1">
      <alignment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vertical="center" wrapText="1"/>
    </xf>
    <xf numFmtId="0" fontId="9" fillId="3" borderId="19" xfId="0" applyFont="1" applyFill="1" applyBorder="1" applyAlignment="1">
      <alignment vertical="center" wrapText="1"/>
    </xf>
    <xf numFmtId="164" fontId="1" fillId="3" borderId="1" xfId="0" applyNumberFormat="1" applyFont="1" applyFill="1" applyBorder="1"/>
    <xf numFmtId="4" fontId="1" fillId="3" borderId="1" xfId="0" applyNumberFormat="1" applyFont="1" applyFill="1" applyBorder="1"/>
    <xf numFmtId="49" fontId="9" fillId="14" borderId="40" xfId="0" applyNumberFormat="1" applyFont="1" applyFill="1" applyBorder="1" applyAlignment="1">
      <alignment horizontal="center" vertical="center" wrapText="1"/>
    </xf>
    <xf numFmtId="0" fontId="9" fillId="14" borderId="39" xfId="0" applyFont="1" applyFill="1" applyBorder="1" applyAlignment="1">
      <alignment horizontal="center" vertical="center" wrapText="1"/>
    </xf>
    <xf numFmtId="49" fontId="9" fillId="3" borderId="40" xfId="0" applyNumberFormat="1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9" fillId="15" borderId="16" xfId="0" applyFont="1" applyFill="1" applyBorder="1" applyAlignment="1">
      <alignment horizontal="center" vertical="center" wrapText="1"/>
    </xf>
    <xf numFmtId="0" fontId="9" fillId="15" borderId="19" xfId="0" applyFont="1" applyFill="1" applyBorder="1" applyAlignment="1">
      <alignment horizontal="center" vertical="center" wrapText="1"/>
    </xf>
    <xf numFmtId="0" fontId="1" fillId="15" borderId="19" xfId="0" applyFont="1" applyFill="1" applyBorder="1" applyAlignment="1">
      <alignment horizontal="center" vertical="center" wrapText="1"/>
    </xf>
    <xf numFmtId="49" fontId="1" fillId="15" borderId="19" xfId="0" applyNumberFormat="1" applyFont="1" applyFill="1" applyBorder="1" applyAlignment="1">
      <alignment horizontal="center" vertical="center" wrapText="1"/>
    </xf>
    <xf numFmtId="0" fontId="13" fillId="12" borderId="16" xfId="0" applyFont="1" applyFill="1" applyBorder="1" applyAlignment="1">
      <alignment horizontal="center" vertical="center" wrapText="1"/>
    </xf>
    <xf numFmtId="165" fontId="1" fillId="0" borderId="0" xfId="0" applyNumberFormat="1" applyFont="1"/>
    <xf numFmtId="49" fontId="17" fillId="16" borderId="16" xfId="0" applyNumberFormat="1" applyFont="1" applyFill="1" applyBorder="1" applyAlignment="1">
      <alignment horizontal="center" vertical="center" wrapText="1"/>
    </xf>
    <xf numFmtId="166" fontId="17" fillId="16" borderId="16" xfId="0" applyNumberFormat="1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/>
    </xf>
    <xf numFmtId="49" fontId="18" fillId="3" borderId="16" xfId="0" applyNumberFormat="1" applyFont="1" applyFill="1" applyBorder="1" applyAlignment="1">
      <alignment horizontal="center" vertical="center"/>
    </xf>
    <xf numFmtId="49" fontId="18" fillId="3" borderId="16" xfId="0" applyNumberFormat="1" applyFont="1" applyFill="1" applyBorder="1" applyAlignment="1">
      <alignment horizontal="center" vertical="center" wrapText="1"/>
    </xf>
    <xf numFmtId="166" fontId="18" fillId="3" borderId="16" xfId="0" applyNumberFormat="1" applyFont="1" applyFill="1" applyBorder="1" applyAlignment="1">
      <alignment horizontal="right"/>
    </xf>
    <xf numFmtId="164" fontId="1" fillId="0" borderId="16" xfId="0" applyNumberFormat="1" applyFont="1" applyBorder="1"/>
    <xf numFmtId="166" fontId="1" fillId="17" borderId="16" xfId="0" applyNumberFormat="1" applyFont="1" applyFill="1" applyBorder="1"/>
    <xf numFmtId="166" fontId="19" fillId="19" borderId="16" xfId="0" applyNumberFormat="1" applyFont="1" applyFill="1" applyBorder="1" applyAlignment="1">
      <alignment horizontal="right"/>
    </xf>
    <xf numFmtId="0" fontId="1" fillId="0" borderId="16" xfId="0" applyFont="1" applyBorder="1"/>
    <xf numFmtId="49" fontId="20" fillId="3" borderId="16" xfId="0" applyNumberFormat="1" applyFont="1" applyFill="1" applyBorder="1" applyAlignment="1">
      <alignment horizontal="center" vertical="center"/>
    </xf>
    <xf numFmtId="166" fontId="20" fillId="3" borderId="16" xfId="0" applyNumberFormat="1" applyFont="1" applyFill="1" applyBorder="1" applyAlignment="1">
      <alignment horizontal="right"/>
    </xf>
    <xf numFmtId="49" fontId="21" fillId="3" borderId="16" xfId="0" applyNumberFormat="1" applyFont="1" applyFill="1" applyBorder="1" applyAlignment="1">
      <alignment horizontal="center" vertical="center"/>
    </xf>
    <xf numFmtId="166" fontId="21" fillId="3" borderId="16" xfId="0" applyNumberFormat="1" applyFont="1" applyFill="1" applyBorder="1" applyAlignment="1">
      <alignment horizontal="right"/>
    </xf>
    <xf numFmtId="164" fontId="22" fillId="3" borderId="16" xfId="0" applyNumberFormat="1" applyFont="1" applyFill="1" applyBorder="1"/>
    <xf numFmtId="166" fontId="22" fillId="3" borderId="16" xfId="0" applyNumberFormat="1" applyFont="1" applyFill="1" applyBorder="1"/>
    <xf numFmtId="49" fontId="21" fillId="20" borderId="16" xfId="0" applyNumberFormat="1" applyFont="1" applyFill="1" applyBorder="1" applyAlignment="1">
      <alignment horizontal="center" vertical="center"/>
    </xf>
    <xf numFmtId="166" fontId="21" fillId="20" borderId="16" xfId="0" applyNumberFormat="1" applyFont="1" applyFill="1" applyBorder="1" applyAlignment="1">
      <alignment horizontal="right"/>
    </xf>
    <xf numFmtId="166" fontId="22" fillId="20" borderId="16" xfId="0" applyNumberFormat="1" applyFont="1" applyFill="1" applyBorder="1"/>
    <xf numFmtId="166" fontId="9" fillId="18" borderId="16" xfId="0" applyNumberFormat="1" applyFont="1" applyFill="1" applyBorder="1"/>
    <xf numFmtId="0" fontId="23" fillId="0" borderId="0" xfId="0" applyFont="1"/>
    <xf numFmtId="0" fontId="1" fillId="0" borderId="0" xfId="0" applyFont="1"/>
    <xf numFmtId="166" fontId="1" fillId="3" borderId="16" xfId="0" applyNumberFormat="1" applyFont="1" applyFill="1" applyBorder="1"/>
    <xf numFmtId="166" fontId="1" fillId="0" borderId="16" xfId="0" applyNumberFormat="1" applyFont="1" applyBorder="1"/>
    <xf numFmtId="0" fontId="1" fillId="3" borderId="16" xfId="0" applyFont="1" applyFill="1" applyBorder="1"/>
    <xf numFmtId="166" fontId="1" fillId="19" borderId="16" xfId="0" applyNumberFormat="1" applyFont="1" applyFill="1" applyBorder="1"/>
    <xf numFmtId="4" fontId="9" fillId="18" borderId="44" xfId="0" applyNumberFormat="1" applyFont="1" applyFill="1" applyBorder="1"/>
    <xf numFmtId="166" fontId="18" fillId="3" borderId="1" xfId="0" applyNumberFormat="1" applyFont="1" applyFill="1" applyBorder="1" applyAlignment="1">
      <alignment horizontal="right"/>
    </xf>
    <xf numFmtId="166" fontId="1" fillId="0" borderId="0" xfId="0" applyNumberFormat="1" applyFont="1"/>
    <xf numFmtId="49" fontId="18" fillId="22" borderId="16" xfId="0" applyNumberFormat="1" applyFont="1" applyFill="1" applyBorder="1" applyAlignment="1">
      <alignment horizontal="center" vertical="center"/>
    </xf>
    <xf numFmtId="166" fontId="18" fillId="0" borderId="16" xfId="0" applyNumberFormat="1" applyFont="1" applyBorder="1" applyAlignment="1">
      <alignment horizontal="right"/>
    </xf>
    <xf numFmtId="166" fontId="20" fillId="0" borderId="16" xfId="0" applyNumberFormat="1" applyFont="1" applyBorder="1" applyAlignment="1">
      <alignment horizontal="right"/>
    </xf>
    <xf numFmtId="4" fontId="1" fillId="9" borderId="1" xfId="0" applyNumberFormat="1" applyFont="1" applyFill="1" applyBorder="1"/>
    <xf numFmtId="0" fontId="12" fillId="7" borderId="32" xfId="0" applyFont="1" applyFill="1" applyBorder="1" applyAlignment="1">
      <alignment horizontal="center" vertical="center" wrapText="1" readingOrder="1"/>
    </xf>
    <xf numFmtId="0" fontId="5" fillId="0" borderId="31" xfId="0" applyFont="1" applyBorder="1"/>
    <xf numFmtId="0" fontId="5" fillId="0" borderId="17" xfId="0" applyFont="1" applyBorder="1"/>
    <xf numFmtId="0" fontId="5" fillId="0" borderId="18" xfId="0" applyFont="1" applyBorder="1"/>
    <xf numFmtId="0" fontId="12" fillId="11" borderId="32" xfId="0" applyFont="1" applyFill="1" applyBorder="1" applyAlignment="1">
      <alignment horizontal="center" vertical="center" wrapText="1" readingOrder="1"/>
    </xf>
    <xf numFmtId="0" fontId="13" fillId="12" borderId="30" xfId="0" applyFont="1" applyFill="1" applyBorder="1" applyAlignment="1">
      <alignment horizontal="center" vertical="center" wrapText="1"/>
    </xf>
    <xf numFmtId="0" fontId="5" fillId="0" borderId="36" xfId="0" applyFont="1" applyBorder="1"/>
    <xf numFmtId="0" fontId="8" fillId="4" borderId="11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8" fillId="4" borderId="14" xfId="0" applyFont="1" applyFill="1" applyBorder="1" applyAlignment="1">
      <alignment horizontal="center" vertical="center" wrapText="1"/>
    </xf>
    <xf numFmtId="0" fontId="5" fillId="0" borderId="15" xfId="0" applyFont="1" applyBorder="1"/>
    <xf numFmtId="0" fontId="5" fillId="0" borderId="20" xfId="0" applyFont="1" applyBorder="1"/>
    <xf numFmtId="0" fontId="5" fillId="0" borderId="21" xfId="0" applyFont="1" applyBorder="1"/>
    <xf numFmtId="0" fontId="10" fillId="6" borderId="14" xfId="0" applyFont="1" applyFill="1" applyBorder="1" applyAlignment="1">
      <alignment horizontal="center" vertical="center"/>
    </xf>
    <xf numFmtId="0" fontId="5" fillId="0" borderId="22" xfId="0" applyFont="1" applyBorder="1"/>
    <xf numFmtId="0" fontId="5" fillId="0" borderId="27" xfId="0" applyFont="1" applyBorder="1"/>
    <xf numFmtId="0" fontId="9" fillId="9" borderId="11" xfId="0" applyFont="1" applyFill="1" applyBorder="1" applyAlignment="1">
      <alignment horizontal="center"/>
    </xf>
    <xf numFmtId="0" fontId="12" fillId="7" borderId="14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7" fillId="4" borderId="9" xfId="0" applyFont="1" applyFill="1" applyBorder="1" applyAlignment="1">
      <alignment horizontal="center" vertical="center" wrapText="1"/>
    </xf>
    <xf numFmtId="0" fontId="5" fillId="0" borderId="10" xfId="0" applyFont="1" applyBorder="1"/>
    <xf numFmtId="0" fontId="8" fillId="5" borderId="11" xfId="0" applyFont="1" applyFill="1" applyBorder="1" applyAlignment="1">
      <alignment vertical="center"/>
    </xf>
    <xf numFmtId="0" fontId="5" fillId="0" borderId="12" xfId="0" applyFont="1" applyBorder="1"/>
    <xf numFmtId="0" fontId="8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vertical="center" wrapText="1"/>
    </xf>
    <xf numFmtId="0" fontId="8" fillId="5" borderId="11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vertical="center"/>
    </xf>
    <xf numFmtId="0" fontId="9" fillId="8" borderId="24" xfId="0" applyFont="1" applyFill="1" applyBorder="1" applyAlignment="1">
      <alignment horizontal="center"/>
    </xf>
    <xf numFmtId="0" fontId="5" fillId="0" borderId="25" xfId="0" applyFont="1" applyBorder="1"/>
    <xf numFmtId="0" fontId="5" fillId="0" borderId="26" xfId="0" applyFont="1" applyBorder="1"/>
    <xf numFmtId="0" fontId="12" fillId="9" borderId="14" xfId="0" applyFont="1" applyFill="1" applyBorder="1" applyAlignment="1">
      <alignment horizontal="center" vertical="center" wrapText="1" readingOrder="1"/>
    </xf>
    <xf numFmtId="0" fontId="9" fillId="5" borderId="11" xfId="0" applyFont="1" applyFill="1" applyBorder="1" applyAlignment="1">
      <alignment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5" fillId="0" borderId="23" xfId="0" applyFont="1" applyBorder="1"/>
    <xf numFmtId="0" fontId="5" fillId="0" borderId="28" xfId="0" applyFont="1" applyBorder="1"/>
    <xf numFmtId="0" fontId="12" fillId="4" borderId="30" xfId="0" applyFont="1" applyFill="1" applyBorder="1" applyAlignment="1">
      <alignment horizontal="center" vertical="center" wrapText="1" readingOrder="1"/>
    </xf>
    <xf numFmtId="0" fontId="5" fillId="0" borderId="34" xfId="0" applyFont="1" applyBorder="1"/>
    <xf numFmtId="0" fontId="5" fillId="0" borderId="37" xfId="0" applyFont="1" applyBorder="1"/>
    <xf numFmtId="0" fontId="12" fillId="10" borderId="30" xfId="0" applyFont="1" applyFill="1" applyBorder="1" applyAlignment="1">
      <alignment horizontal="center" vertical="center" wrapText="1" readingOrder="1"/>
    </xf>
    <xf numFmtId="0" fontId="12" fillId="7" borderId="2" xfId="0" applyFont="1" applyFill="1" applyBorder="1" applyAlignment="1">
      <alignment horizontal="center" vertical="center" wrapText="1" readingOrder="1"/>
    </xf>
    <xf numFmtId="0" fontId="5" fillId="0" borderId="35" xfId="0" applyFont="1" applyBorder="1"/>
    <xf numFmtId="0" fontId="14" fillId="13" borderId="30" xfId="0" applyFont="1" applyFill="1" applyBorder="1" applyAlignment="1">
      <alignment horizontal="center" vertical="center" wrapText="1"/>
    </xf>
    <xf numFmtId="0" fontId="12" fillId="10" borderId="29" xfId="0" applyFont="1" applyFill="1" applyBorder="1" applyAlignment="1">
      <alignment horizontal="center" vertical="center" wrapText="1" readingOrder="1"/>
    </xf>
    <xf numFmtId="0" fontId="5" fillId="0" borderId="33" xfId="0" applyFont="1" applyBorder="1"/>
    <xf numFmtId="0" fontId="5" fillId="0" borderId="38" xfId="0" applyFont="1" applyBorder="1"/>
    <xf numFmtId="0" fontId="19" fillId="18" borderId="11" xfId="0" applyFont="1" applyFill="1" applyBorder="1" applyAlignment="1">
      <alignment horizontal="center" vertical="center"/>
    </xf>
    <xf numFmtId="0" fontId="9" fillId="18" borderId="11" xfId="0" applyFont="1" applyFill="1" applyBorder="1" applyAlignment="1">
      <alignment horizontal="center"/>
    </xf>
    <xf numFmtId="0" fontId="9" fillId="18" borderId="41" xfId="0" applyFont="1" applyFill="1" applyBorder="1" applyAlignment="1">
      <alignment horizontal="center"/>
    </xf>
    <xf numFmtId="0" fontId="5" fillId="0" borderId="42" xfId="0" applyFont="1" applyBorder="1"/>
    <xf numFmtId="0" fontId="5" fillId="0" borderId="43" xfId="0" applyFont="1" applyBorder="1"/>
    <xf numFmtId="0" fontId="9" fillId="0" borderId="22" xfId="0" applyFont="1" applyBorder="1" applyAlignment="1">
      <alignment horizontal="center" vertical="center" wrapText="1"/>
    </xf>
    <xf numFmtId="0" fontId="0" fillId="0" borderId="0" xfId="0" applyFont="1" applyAlignment="1"/>
    <xf numFmtId="0" fontId="24" fillId="21" borderId="2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409575</xdr:colOff>
      <xdr:row>1</xdr:row>
      <xdr:rowOff>142875</xdr:rowOff>
    </xdr:from>
    <xdr:ext cx="2571750" cy="12477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409575</xdr:colOff>
      <xdr:row>1</xdr:row>
      <xdr:rowOff>142875</xdr:rowOff>
    </xdr:from>
    <xdr:ext cx="2571750" cy="12477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53734"/>
  </sheetPr>
  <dimension ref="A1:BV1000"/>
  <sheetViews>
    <sheetView tabSelected="1" workbookViewId="0"/>
  </sheetViews>
  <sheetFormatPr baseColWidth="10" defaultColWidth="14.42578125" defaultRowHeight="15" customHeight="1"/>
  <cols>
    <col min="1" max="1" width="23" customWidth="1"/>
    <col min="2" max="2" width="39.85546875" customWidth="1"/>
    <col min="3" max="3" width="35.140625" customWidth="1"/>
    <col min="4" max="4" width="25.140625" customWidth="1"/>
    <col min="5" max="6" width="26.42578125" customWidth="1"/>
    <col min="7" max="7" width="25.28515625" customWidth="1"/>
    <col min="8" max="9" width="5.140625" customWidth="1"/>
    <col min="10" max="10" width="11.28515625" customWidth="1"/>
    <col min="11" max="11" width="10.85546875" customWidth="1"/>
    <col min="12" max="12" width="9.7109375" customWidth="1"/>
    <col min="13" max="13" width="8.85546875" customWidth="1"/>
    <col min="14" max="14" width="80" customWidth="1"/>
    <col min="15" max="15" width="14.42578125" customWidth="1"/>
    <col min="16" max="16" width="17.140625" customWidth="1"/>
    <col min="17" max="18" width="14.42578125" customWidth="1"/>
    <col min="19" max="19" width="13.28515625" customWidth="1"/>
    <col min="20" max="20" width="14.42578125" customWidth="1"/>
    <col min="21" max="21" width="17.140625" customWidth="1"/>
    <col min="22" max="22" width="14.42578125" customWidth="1"/>
    <col min="23" max="23" width="17.42578125" customWidth="1"/>
    <col min="24" max="25" width="19.140625" customWidth="1"/>
    <col min="26" max="26" width="7.28515625" customWidth="1"/>
    <col min="27" max="27" width="14.42578125" customWidth="1"/>
    <col min="28" max="28" width="7.28515625" customWidth="1"/>
    <col min="29" max="29" width="14.42578125" customWidth="1"/>
    <col min="30" max="30" width="7.28515625" customWidth="1"/>
    <col min="31" max="31" width="14.42578125" customWidth="1"/>
    <col min="32" max="32" width="7.28515625" customWidth="1"/>
    <col min="33" max="33" width="14.42578125" customWidth="1"/>
    <col min="34" max="34" width="7.28515625" customWidth="1"/>
    <col min="35" max="35" width="14.42578125" customWidth="1"/>
    <col min="36" max="36" width="7.28515625" customWidth="1"/>
    <col min="37" max="37" width="14.42578125" customWidth="1"/>
    <col min="38" max="38" width="7.28515625" customWidth="1"/>
    <col min="39" max="39" width="14.42578125" customWidth="1"/>
    <col min="40" max="40" width="7.28515625" customWidth="1"/>
    <col min="41" max="41" width="14.42578125" customWidth="1"/>
    <col min="42" max="42" width="7.28515625" customWidth="1"/>
    <col min="43" max="43" width="14.42578125" customWidth="1"/>
    <col min="44" max="44" width="7.28515625" customWidth="1"/>
    <col min="45" max="45" width="14.42578125" customWidth="1"/>
    <col min="46" max="46" width="7.28515625" customWidth="1"/>
    <col min="47" max="47" width="14.42578125" customWidth="1"/>
    <col min="48" max="48" width="7.28515625" customWidth="1"/>
    <col min="49" max="49" width="14.42578125" customWidth="1"/>
    <col min="50" max="50" width="7.28515625" customWidth="1"/>
    <col min="51" max="51" width="14.42578125" customWidth="1"/>
    <col min="52" max="52" width="7.28515625" customWidth="1"/>
    <col min="53" max="53" width="14.42578125" customWidth="1"/>
    <col min="54" max="54" width="6.7109375" customWidth="1"/>
    <col min="55" max="55" width="14.42578125" customWidth="1"/>
    <col min="56" max="56" width="7.28515625" customWidth="1"/>
    <col min="57" max="57" width="14.42578125" customWidth="1"/>
    <col min="58" max="58" width="11.5703125" customWidth="1"/>
    <col min="59" max="59" width="15.5703125" customWidth="1"/>
    <col min="60" max="60" width="11.5703125" customWidth="1"/>
    <col min="61" max="61" width="15.5703125" customWidth="1"/>
    <col min="62" max="62" width="11.5703125" customWidth="1"/>
    <col min="63" max="63" width="15.5703125" customWidth="1"/>
    <col min="64" max="64" width="11.5703125" customWidth="1"/>
    <col min="65" max="65" width="15.5703125" customWidth="1"/>
    <col min="66" max="66" width="11.5703125" customWidth="1"/>
    <col min="67" max="67" width="17" customWidth="1"/>
    <col min="68" max="68" width="17.42578125" customWidth="1"/>
    <col min="69" max="74" width="11.5703125" customWidth="1"/>
  </cols>
  <sheetData>
    <row r="1" spans="1:2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</row>
    <row r="2" spans="1:24"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  <c r="S2" s="4"/>
      <c r="T2" s="4"/>
      <c r="U2" s="4"/>
    </row>
    <row r="3" spans="1:24">
      <c r="B3" s="1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4"/>
      <c r="R3" s="4"/>
      <c r="S3" s="4"/>
      <c r="T3" s="4"/>
      <c r="U3" s="4"/>
    </row>
    <row r="4" spans="1:24" ht="18"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4" ht="18"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4">
      <c r="B6" s="105" t="s">
        <v>0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7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4" ht="33.75" customHeight="1">
      <c r="B7" s="108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10"/>
      <c r="N7" s="7"/>
      <c r="O7" s="7"/>
      <c r="P7" s="7"/>
      <c r="Q7" s="7"/>
      <c r="R7" s="7"/>
      <c r="S7" s="7"/>
      <c r="T7" s="7"/>
      <c r="U7" s="7"/>
      <c r="V7" s="7"/>
      <c r="W7" s="7"/>
    </row>
    <row r="8" spans="1:24" ht="9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8"/>
      <c r="O8" s="2"/>
      <c r="P8" s="2"/>
      <c r="Q8" s="2"/>
      <c r="R8" s="2"/>
      <c r="S8" s="2"/>
      <c r="T8" s="2"/>
      <c r="U8" s="2"/>
      <c r="V8" s="2"/>
      <c r="W8" s="2"/>
    </row>
    <row r="9" spans="1:24" ht="15.75">
      <c r="A9" s="111" t="s">
        <v>1</v>
      </c>
      <c r="B9" s="112"/>
      <c r="C9" s="113" t="s">
        <v>2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95"/>
    </row>
    <row r="10" spans="1:24" ht="15.75">
      <c r="A10" s="115" t="s">
        <v>3</v>
      </c>
      <c r="B10" s="95"/>
      <c r="C10" s="113" t="s">
        <v>4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95"/>
    </row>
    <row r="11" spans="1:24" ht="48" customHeight="1">
      <c r="A11" s="116" t="s">
        <v>5</v>
      </c>
      <c r="B11" s="95"/>
      <c r="C11" s="117" t="s">
        <v>6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95"/>
      <c r="X11" s="9"/>
    </row>
    <row r="12" spans="1:24" ht="46.5" customHeight="1">
      <c r="A12" s="116" t="s">
        <v>7</v>
      </c>
      <c r="B12" s="95"/>
      <c r="C12" s="117" t="s">
        <v>8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95"/>
      <c r="X12" s="10"/>
    </row>
    <row r="13" spans="1:24" ht="33" customHeight="1">
      <c r="A13" s="115" t="s">
        <v>9</v>
      </c>
      <c r="B13" s="95"/>
      <c r="C13" s="117" t="s">
        <v>10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95"/>
      <c r="X13" s="10"/>
    </row>
    <row r="14" spans="1:24" ht="31.5" customHeight="1">
      <c r="A14" s="94" t="s">
        <v>11</v>
      </c>
      <c r="B14" s="95"/>
      <c r="C14" s="117" t="s">
        <v>12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95"/>
      <c r="X14" s="10"/>
    </row>
    <row r="15" spans="1:24" ht="31.5" customHeight="1">
      <c r="A15" s="94" t="s">
        <v>13</v>
      </c>
      <c r="B15" s="95"/>
      <c r="C15" s="118" t="s">
        <v>14</v>
      </c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95"/>
      <c r="X15" s="11"/>
    </row>
    <row r="16" spans="1:24" ht="31.5" customHeight="1">
      <c r="A16" s="96" t="s">
        <v>15</v>
      </c>
      <c r="B16" s="97"/>
      <c r="C16" s="12" t="s">
        <v>16</v>
      </c>
      <c r="D16" s="117" t="s">
        <v>17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95"/>
      <c r="X16" s="13"/>
    </row>
    <row r="17" spans="1:74" ht="15.75">
      <c r="A17" s="89"/>
      <c r="B17" s="90"/>
      <c r="C17" s="12" t="s">
        <v>18</v>
      </c>
      <c r="D17" s="113" t="s">
        <v>19</v>
      </c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95"/>
      <c r="X17" s="13"/>
    </row>
    <row r="18" spans="1:74" ht="47.25" customHeight="1">
      <c r="A18" s="96" t="s">
        <v>20</v>
      </c>
      <c r="B18" s="97"/>
      <c r="C18" s="14" t="s">
        <v>21</v>
      </c>
      <c r="D18" s="113" t="s">
        <v>22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95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5.75">
      <c r="A19" s="98"/>
      <c r="B19" s="99"/>
      <c r="C19" s="14" t="s">
        <v>23</v>
      </c>
      <c r="D19" s="113" t="s">
        <v>24</v>
      </c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95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5.75" customHeight="1">
      <c r="A20" s="98"/>
      <c r="B20" s="99"/>
      <c r="C20" s="15" t="s">
        <v>16</v>
      </c>
      <c r="D20" s="124" t="s">
        <v>25</v>
      </c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95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15.75" customHeight="1">
      <c r="A21" s="98"/>
      <c r="B21" s="99"/>
      <c r="C21" s="15" t="s">
        <v>26</v>
      </c>
      <c r="D21" s="124" t="s">
        <v>27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95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15.75" customHeight="1">
      <c r="A22" s="89"/>
      <c r="B22" s="90"/>
      <c r="C22" s="15" t="s">
        <v>28</v>
      </c>
      <c r="D22" s="119" t="s">
        <v>29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95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ht="26.25" customHeight="1">
      <c r="A23" s="100" t="s">
        <v>30</v>
      </c>
      <c r="B23" s="101"/>
      <c r="C23" s="101"/>
      <c r="D23" s="101"/>
      <c r="E23" s="101"/>
      <c r="F23" s="101"/>
      <c r="G23" s="97"/>
      <c r="H23" s="125" t="s">
        <v>31</v>
      </c>
      <c r="I23" s="101"/>
      <c r="J23" s="101"/>
      <c r="K23" s="101"/>
      <c r="L23" s="126"/>
      <c r="M23" s="120" t="s">
        <v>32</v>
      </c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2"/>
      <c r="BH23" s="123" t="s">
        <v>33</v>
      </c>
      <c r="BI23" s="101"/>
      <c r="BJ23" s="101"/>
      <c r="BK23" s="101"/>
      <c r="BL23" s="101"/>
      <c r="BM23" s="97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30" customHeight="1">
      <c r="A24" s="89"/>
      <c r="B24" s="102"/>
      <c r="C24" s="102"/>
      <c r="D24" s="102"/>
      <c r="E24" s="102"/>
      <c r="F24" s="102"/>
      <c r="G24" s="90"/>
      <c r="H24" s="127"/>
      <c r="I24" s="109"/>
      <c r="J24" s="109"/>
      <c r="K24" s="109"/>
      <c r="L24" s="110"/>
      <c r="M24" s="135" t="s">
        <v>34</v>
      </c>
      <c r="N24" s="131" t="s">
        <v>35</v>
      </c>
      <c r="O24" s="131" t="s">
        <v>36</v>
      </c>
      <c r="P24" s="131" t="s">
        <v>37</v>
      </c>
      <c r="Q24" s="131" t="s">
        <v>38</v>
      </c>
      <c r="R24" s="131" t="s">
        <v>39</v>
      </c>
      <c r="S24" s="128" t="s">
        <v>40</v>
      </c>
      <c r="T24" s="128" t="s">
        <v>41</v>
      </c>
      <c r="U24" s="128" t="s">
        <v>42</v>
      </c>
      <c r="V24" s="128" t="s">
        <v>43</v>
      </c>
      <c r="W24" s="128" t="s">
        <v>44</v>
      </c>
      <c r="X24" s="131" t="s">
        <v>45</v>
      </c>
      <c r="Y24" s="131" t="s">
        <v>46</v>
      </c>
      <c r="Z24" s="132" t="s">
        <v>47</v>
      </c>
      <c r="AA24" s="88"/>
      <c r="AB24" s="87" t="s">
        <v>48</v>
      </c>
      <c r="AC24" s="88"/>
      <c r="AD24" s="87" t="s">
        <v>49</v>
      </c>
      <c r="AE24" s="88"/>
      <c r="AF24" s="91" t="s">
        <v>50</v>
      </c>
      <c r="AG24" s="88"/>
      <c r="AH24" s="87" t="s">
        <v>51</v>
      </c>
      <c r="AI24" s="88"/>
      <c r="AJ24" s="87" t="s">
        <v>52</v>
      </c>
      <c r="AK24" s="88"/>
      <c r="AL24" s="87" t="s">
        <v>53</v>
      </c>
      <c r="AM24" s="88"/>
      <c r="AN24" s="91" t="s">
        <v>54</v>
      </c>
      <c r="AO24" s="88"/>
      <c r="AP24" s="87" t="s">
        <v>55</v>
      </c>
      <c r="AQ24" s="88"/>
      <c r="AR24" s="87" t="s">
        <v>56</v>
      </c>
      <c r="AS24" s="88"/>
      <c r="AT24" s="87" t="s">
        <v>57</v>
      </c>
      <c r="AU24" s="88"/>
      <c r="AV24" s="91" t="s">
        <v>58</v>
      </c>
      <c r="AW24" s="88"/>
      <c r="AX24" s="87" t="s">
        <v>59</v>
      </c>
      <c r="AY24" s="88"/>
      <c r="AZ24" s="87" t="s">
        <v>60</v>
      </c>
      <c r="BA24" s="88"/>
      <c r="BB24" s="87" t="s">
        <v>61</v>
      </c>
      <c r="BC24" s="88"/>
      <c r="BD24" s="91" t="s">
        <v>62</v>
      </c>
      <c r="BE24" s="88"/>
      <c r="BF24" s="104" t="s">
        <v>63</v>
      </c>
      <c r="BG24" s="97"/>
      <c r="BH24" s="89"/>
      <c r="BI24" s="102"/>
      <c r="BJ24" s="102"/>
      <c r="BK24" s="102"/>
      <c r="BL24" s="102"/>
      <c r="BM24" s="90"/>
      <c r="BN24" s="2"/>
      <c r="BO24" s="2"/>
      <c r="BP24" s="2"/>
      <c r="BQ24" s="2"/>
      <c r="BR24" s="2"/>
      <c r="BS24" s="2"/>
      <c r="BT24" s="2"/>
      <c r="BU24" s="2"/>
      <c r="BV24" s="2"/>
    </row>
    <row r="25" spans="1:74" ht="33" customHeight="1">
      <c r="A25" s="92" t="s">
        <v>64</v>
      </c>
      <c r="B25" s="92" t="s">
        <v>65</v>
      </c>
      <c r="C25" s="92" t="s">
        <v>66</v>
      </c>
      <c r="D25" s="92" t="s">
        <v>67</v>
      </c>
      <c r="E25" s="92" t="s">
        <v>68</v>
      </c>
      <c r="F25" s="92" t="s">
        <v>69</v>
      </c>
      <c r="G25" s="92" t="s">
        <v>70</v>
      </c>
      <c r="H25" s="134" t="s">
        <v>71</v>
      </c>
      <c r="I25" s="134" t="s">
        <v>72</v>
      </c>
      <c r="J25" s="134" t="s">
        <v>73</v>
      </c>
      <c r="K25" s="134" t="s">
        <v>74</v>
      </c>
      <c r="L25" s="134" t="s">
        <v>75</v>
      </c>
      <c r="M25" s="136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3"/>
      <c r="AA25" s="90"/>
      <c r="AB25" s="89"/>
      <c r="AC25" s="90"/>
      <c r="AD25" s="89"/>
      <c r="AE25" s="90"/>
      <c r="AF25" s="89"/>
      <c r="AG25" s="90"/>
      <c r="AH25" s="89"/>
      <c r="AI25" s="90"/>
      <c r="AJ25" s="89"/>
      <c r="AK25" s="90"/>
      <c r="AL25" s="89"/>
      <c r="AM25" s="90"/>
      <c r="AN25" s="89"/>
      <c r="AO25" s="90"/>
      <c r="AP25" s="89"/>
      <c r="AQ25" s="90"/>
      <c r="AR25" s="89"/>
      <c r="AS25" s="90"/>
      <c r="AT25" s="89"/>
      <c r="AU25" s="90"/>
      <c r="AV25" s="89"/>
      <c r="AW25" s="90"/>
      <c r="AX25" s="89"/>
      <c r="AY25" s="90"/>
      <c r="AZ25" s="89"/>
      <c r="BA25" s="90"/>
      <c r="BB25" s="89"/>
      <c r="BC25" s="90"/>
      <c r="BD25" s="89"/>
      <c r="BE25" s="90"/>
      <c r="BF25" s="89"/>
      <c r="BG25" s="90"/>
      <c r="BH25" s="103">
        <v>2024</v>
      </c>
      <c r="BI25" s="95"/>
      <c r="BJ25" s="103">
        <v>2025</v>
      </c>
      <c r="BK25" s="95"/>
      <c r="BL25" s="103">
        <v>2026</v>
      </c>
      <c r="BM25" s="95"/>
      <c r="BN25" s="2"/>
      <c r="BO25" s="2"/>
      <c r="BP25" s="2"/>
      <c r="BQ25" s="2"/>
      <c r="BR25" s="2"/>
      <c r="BS25" s="2"/>
      <c r="BT25" s="2"/>
      <c r="BU25" s="2"/>
      <c r="BV25" s="2"/>
    </row>
    <row r="26" spans="1:74" ht="30" customHeight="1">
      <c r="A26" s="93"/>
      <c r="B26" s="93"/>
      <c r="C26" s="93"/>
      <c r="D26" s="93"/>
      <c r="E26" s="93"/>
      <c r="F26" s="93"/>
      <c r="G26" s="93"/>
      <c r="H26" s="130"/>
      <c r="I26" s="130"/>
      <c r="J26" s="130"/>
      <c r="K26" s="130"/>
      <c r="L26" s="130"/>
      <c r="M26" s="137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8" t="s">
        <v>76</v>
      </c>
      <c r="AA26" s="18" t="s">
        <v>77</v>
      </c>
      <c r="AB26" s="18" t="s">
        <v>76</v>
      </c>
      <c r="AC26" s="18" t="s">
        <v>77</v>
      </c>
      <c r="AD26" s="18" t="s">
        <v>76</v>
      </c>
      <c r="AE26" s="18" t="s">
        <v>77</v>
      </c>
      <c r="AF26" s="19" t="s">
        <v>76</v>
      </c>
      <c r="AG26" s="19" t="s">
        <v>77</v>
      </c>
      <c r="AH26" s="18" t="s">
        <v>76</v>
      </c>
      <c r="AI26" s="18" t="s">
        <v>77</v>
      </c>
      <c r="AJ26" s="18" t="s">
        <v>76</v>
      </c>
      <c r="AK26" s="18" t="s">
        <v>77</v>
      </c>
      <c r="AL26" s="18" t="s">
        <v>76</v>
      </c>
      <c r="AM26" s="18" t="s">
        <v>77</v>
      </c>
      <c r="AN26" s="19" t="s">
        <v>76</v>
      </c>
      <c r="AO26" s="19" t="s">
        <v>77</v>
      </c>
      <c r="AP26" s="18" t="s">
        <v>76</v>
      </c>
      <c r="AQ26" s="18" t="s">
        <v>77</v>
      </c>
      <c r="AR26" s="18" t="s">
        <v>76</v>
      </c>
      <c r="AS26" s="18" t="s">
        <v>77</v>
      </c>
      <c r="AT26" s="18" t="s">
        <v>76</v>
      </c>
      <c r="AU26" s="18" t="s">
        <v>77</v>
      </c>
      <c r="AV26" s="19" t="s">
        <v>76</v>
      </c>
      <c r="AW26" s="19" t="s">
        <v>77</v>
      </c>
      <c r="AX26" s="18" t="s">
        <v>76</v>
      </c>
      <c r="AY26" s="18" t="s">
        <v>77</v>
      </c>
      <c r="AZ26" s="18" t="s">
        <v>76</v>
      </c>
      <c r="BA26" s="18" t="s">
        <v>77</v>
      </c>
      <c r="BB26" s="18" t="s">
        <v>76</v>
      </c>
      <c r="BC26" s="18" t="s">
        <v>77</v>
      </c>
      <c r="BD26" s="19" t="s">
        <v>76</v>
      </c>
      <c r="BE26" s="19" t="s">
        <v>77</v>
      </c>
      <c r="BF26" s="20" t="s">
        <v>76</v>
      </c>
      <c r="BG26" s="20" t="s">
        <v>77</v>
      </c>
      <c r="BH26" s="19" t="s">
        <v>76</v>
      </c>
      <c r="BI26" s="21" t="s">
        <v>77</v>
      </c>
      <c r="BJ26" s="21" t="s">
        <v>76</v>
      </c>
      <c r="BK26" s="21" t="s">
        <v>77</v>
      </c>
      <c r="BL26" s="21" t="s">
        <v>76</v>
      </c>
      <c r="BM26" s="21" t="s">
        <v>77</v>
      </c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89.25" customHeight="1">
      <c r="A27" s="22" t="s">
        <v>78</v>
      </c>
      <c r="B27" s="23" t="s">
        <v>79</v>
      </c>
      <c r="C27" s="24" t="s">
        <v>80</v>
      </c>
      <c r="D27" s="25"/>
      <c r="E27" s="25"/>
      <c r="F27" s="25"/>
      <c r="G27" s="25"/>
      <c r="H27" s="26" t="s">
        <v>81</v>
      </c>
      <c r="I27" s="27">
        <v>147</v>
      </c>
      <c r="J27" s="27" t="s">
        <v>81</v>
      </c>
      <c r="K27" s="27">
        <v>0</v>
      </c>
      <c r="L27" s="26" t="s">
        <v>82</v>
      </c>
      <c r="M27" s="26" t="s">
        <v>83</v>
      </c>
      <c r="N27" s="28" t="s">
        <v>84</v>
      </c>
      <c r="O27" s="27">
        <v>135</v>
      </c>
      <c r="P27" s="27" t="s">
        <v>85</v>
      </c>
      <c r="Q27" s="27">
        <v>4</v>
      </c>
      <c r="R27" s="28" t="s">
        <v>86</v>
      </c>
      <c r="S27" s="27">
        <v>11100</v>
      </c>
      <c r="T27" s="27" t="s">
        <v>87</v>
      </c>
      <c r="U27" s="27">
        <v>11</v>
      </c>
      <c r="V27" s="26" t="s">
        <v>82</v>
      </c>
      <c r="W27" s="28" t="s">
        <v>88</v>
      </c>
      <c r="X27" s="27" t="s">
        <v>89</v>
      </c>
      <c r="Y27" s="27" t="s">
        <v>89</v>
      </c>
      <c r="Z27" s="27"/>
      <c r="AA27" s="29">
        <v>127224</v>
      </c>
      <c r="AB27" s="27"/>
      <c r="AC27" s="29">
        <v>127224</v>
      </c>
      <c r="AD27" s="27"/>
      <c r="AE27" s="29">
        <v>127224</v>
      </c>
      <c r="AF27" s="27"/>
      <c r="AG27" s="29">
        <f>AA27+AC27+AE27</f>
        <v>381672</v>
      </c>
      <c r="AH27" s="27"/>
      <c r="AI27" s="29">
        <v>127224</v>
      </c>
      <c r="AJ27" s="27"/>
      <c r="AK27" s="29">
        <v>127224</v>
      </c>
      <c r="AL27" s="27"/>
      <c r="AM27" s="29">
        <v>127224</v>
      </c>
      <c r="AN27" s="27"/>
      <c r="AO27" s="29">
        <f>AI27+AK27+AM27</f>
        <v>381672</v>
      </c>
      <c r="AP27" s="27"/>
      <c r="AQ27" s="29">
        <v>127224</v>
      </c>
      <c r="AR27" s="27"/>
      <c r="AS27" s="29">
        <v>127224</v>
      </c>
      <c r="AT27" s="27"/>
      <c r="AU27" s="29">
        <v>127224</v>
      </c>
      <c r="AV27" s="27"/>
      <c r="AW27" s="29">
        <f>AQ27+AS27+AU27</f>
        <v>381672</v>
      </c>
      <c r="AX27" s="27"/>
      <c r="AY27" s="29">
        <v>127224</v>
      </c>
      <c r="AZ27" s="27"/>
      <c r="BA27" s="29">
        <v>127224</v>
      </c>
      <c r="BB27" s="27"/>
      <c r="BC27" s="29">
        <v>127229</v>
      </c>
      <c r="BD27" s="27"/>
      <c r="BE27" s="29">
        <f>AY27+BA27+BC27</f>
        <v>381677</v>
      </c>
      <c r="BF27" s="27">
        <f>BD27+BB27+AZ27+AX27+AV27+AT27+AR27+AP27+AN27+AL27+AJ27+AH27+AF27+AD27</f>
        <v>0</v>
      </c>
      <c r="BG27" s="29">
        <f t="shared" ref="BG27:BG28" si="0">AG27+AO27+AW27+BE27</f>
        <v>1526693</v>
      </c>
      <c r="BH27" s="27"/>
      <c r="BI27" s="29"/>
      <c r="BJ27" s="27"/>
      <c r="BK27" s="29"/>
      <c r="BL27" s="27"/>
      <c r="BM27" s="29"/>
      <c r="BN27" s="2"/>
      <c r="BO27" s="2"/>
      <c r="BP27" s="2"/>
      <c r="BQ27" s="2"/>
      <c r="BR27" s="2"/>
      <c r="BS27" s="2"/>
      <c r="BT27" s="2"/>
      <c r="BU27" s="2"/>
      <c r="BV27" s="2"/>
    </row>
    <row r="28" spans="1:74" ht="89.25" customHeight="1">
      <c r="A28" s="25"/>
      <c r="B28" s="25"/>
      <c r="C28" s="25"/>
      <c r="D28" s="25"/>
      <c r="E28" s="25"/>
      <c r="F28" s="25"/>
      <c r="G28" s="25"/>
      <c r="H28" s="30" t="s">
        <v>81</v>
      </c>
      <c r="I28" s="31">
        <v>147</v>
      </c>
      <c r="J28" s="31" t="s">
        <v>81</v>
      </c>
      <c r="K28" s="31">
        <v>0</v>
      </c>
      <c r="L28" s="30" t="s">
        <v>82</v>
      </c>
      <c r="M28" s="30" t="s">
        <v>90</v>
      </c>
      <c r="N28" s="32" t="s">
        <v>91</v>
      </c>
      <c r="O28" s="31">
        <v>152</v>
      </c>
      <c r="P28" s="31" t="s">
        <v>92</v>
      </c>
      <c r="Q28" s="31">
        <v>4</v>
      </c>
      <c r="R28" s="33" t="s">
        <v>86</v>
      </c>
      <c r="S28" s="31">
        <v>10000</v>
      </c>
      <c r="T28" s="31" t="s">
        <v>87</v>
      </c>
      <c r="U28" s="31">
        <v>11</v>
      </c>
      <c r="V28" s="30" t="s">
        <v>82</v>
      </c>
      <c r="W28" s="33" t="s">
        <v>88</v>
      </c>
      <c r="X28" s="31" t="s">
        <v>89</v>
      </c>
      <c r="Y28" s="31" t="s">
        <v>93</v>
      </c>
      <c r="Z28" s="31"/>
      <c r="AA28" s="34"/>
      <c r="AB28" s="31"/>
      <c r="AC28" s="34"/>
      <c r="AD28" s="31">
        <v>1</v>
      </c>
      <c r="AE28" s="34"/>
      <c r="AF28" s="31">
        <f t="shared" ref="AF28:AG28" si="1">Z28+AB28+AD28</f>
        <v>1</v>
      </c>
      <c r="AG28" s="34">
        <f t="shared" si="1"/>
        <v>0</v>
      </c>
      <c r="AH28" s="31">
        <v>1</v>
      </c>
      <c r="AI28" s="34"/>
      <c r="AJ28" s="31">
        <v>1</v>
      </c>
      <c r="AK28" s="34"/>
      <c r="AL28" s="31">
        <v>1</v>
      </c>
      <c r="AM28" s="34"/>
      <c r="AN28" s="31">
        <f t="shared" ref="AN28:AO28" si="2">AH28+AJ28+AL28</f>
        <v>3</v>
      </c>
      <c r="AO28" s="34">
        <f t="shared" si="2"/>
        <v>0</v>
      </c>
      <c r="AP28" s="31">
        <v>1</v>
      </c>
      <c r="AQ28" s="34"/>
      <c r="AR28" s="31">
        <v>1</v>
      </c>
      <c r="AS28" s="34"/>
      <c r="AT28" s="31">
        <v>1</v>
      </c>
      <c r="AU28" s="34"/>
      <c r="AV28" s="31">
        <f t="shared" ref="AV28:AW28" si="3">AP28+AR28+AT28</f>
        <v>3</v>
      </c>
      <c r="AW28" s="34">
        <f t="shared" si="3"/>
        <v>0</v>
      </c>
      <c r="AX28" s="31">
        <v>1</v>
      </c>
      <c r="AY28" s="34"/>
      <c r="AZ28" s="31">
        <v>1</v>
      </c>
      <c r="BA28" s="34"/>
      <c r="BB28" s="31">
        <v>1</v>
      </c>
      <c r="BC28" s="34"/>
      <c r="BD28" s="31">
        <f t="shared" ref="BD28:BE28" si="4">AX28+AZ28+BB28</f>
        <v>3</v>
      </c>
      <c r="BE28" s="34">
        <f t="shared" si="4"/>
        <v>0</v>
      </c>
      <c r="BF28" s="31">
        <f t="shared" ref="BF28:BF30" si="5">BD28+AV28+AN28+AF28</f>
        <v>10</v>
      </c>
      <c r="BG28" s="34">
        <f t="shared" si="0"/>
        <v>0</v>
      </c>
      <c r="BH28" s="27"/>
      <c r="BI28" s="29"/>
      <c r="BJ28" s="27"/>
      <c r="BK28" s="29"/>
      <c r="BL28" s="27"/>
      <c r="BM28" s="29"/>
      <c r="BN28" s="2"/>
      <c r="BO28" s="35">
        <f>BG27+BG30+BG39+BG45+BG57</f>
        <v>3800730</v>
      </c>
      <c r="BP28" s="2"/>
      <c r="BQ28" s="2"/>
      <c r="BR28" s="2">
        <f>94020+94020+24020+163596</f>
        <v>375656</v>
      </c>
      <c r="BS28" s="2"/>
      <c r="BT28" s="2"/>
      <c r="BU28" s="2"/>
      <c r="BV28" s="2"/>
    </row>
    <row r="29" spans="1:74" ht="89.25" customHeight="1">
      <c r="A29" s="25"/>
      <c r="B29" s="25"/>
      <c r="C29" s="25"/>
      <c r="D29" s="25"/>
      <c r="E29" s="25"/>
      <c r="F29" s="25"/>
      <c r="G29" s="25"/>
      <c r="H29" s="30"/>
      <c r="I29" s="31"/>
      <c r="J29" s="31"/>
      <c r="K29" s="31"/>
      <c r="L29" s="30"/>
      <c r="M29" s="30" t="s">
        <v>94</v>
      </c>
      <c r="N29" s="36" t="s">
        <v>95</v>
      </c>
      <c r="O29" s="37">
        <v>32</v>
      </c>
      <c r="P29" s="37" t="s">
        <v>96</v>
      </c>
      <c r="Q29" s="37">
        <v>1</v>
      </c>
      <c r="R29" s="37" t="s">
        <v>86</v>
      </c>
      <c r="S29" s="37">
        <v>10000</v>
      </c>
      <c r="T29" s="37" t="s">
        <v>87</v>
      </c>
      <c r="U29" s="37">
        <v>11</v>
      </c>
      <c r="V29" s="30" t="s">
        <v>82</v>
      </c>
      <c r="W29" s="33" t="s">
        <v>88</v>
      </c>
      <c r="X29" s="31" t="s">
        <v>89</v>
      </c>
      <c r="Y29" s="31" t="s">
        <v>97</v>
      </c>
      <c r="Z29" s="31"/>
      <c r="AA29" s="34"/>
      <c r="AB29" s="31">
        <v>1</v>
      </c>
      <c r="AC29" s="34"/>
      <c r="AD29" s="31"/>
      <c r="AE29" s="34"/>
      <c r="AF29" s="31">
        <f t="shared" ref="AF29:AF39" si="6">Z29+AB29+AD29</f>
        <v>1</v>
      </c>
      <c r="AG29" s="34"/>
      <c r="AH29" s="31"/>
      <c r="AI29" s="34"/>
      <c r="AJ29" s="31"/>
      <c r="AK29" s="34"/>
      <c r="AL29" s="31"/>
      <c r="AM29" s="34"/>
      <c r="AN29" s="31"/>
      <c r="AO29" s="34"/>
      <c r="AP29" s="31"/>
      <c r="AQ29" s="34"/>
      <c r="AR29" s="31"/>
      <c r="AS29" s="34"/>
      <c r="AT29" s="31"/>
      <c r="AU29" s="34"/>
      <c r="AV29" s="31"/>
      <c r="AW29" s="34"/>
      <c r="AX29" s="31"/>
      <c r="AY29" s="34"/>
      <c r="AZ29" s="31"/>
      <c r="BA29" s="34"/>
      <c r="BB29" s="31"/>
      <c r="BC29" s="34"/>
      <c r="BD29" s="31"/>
      <c r="BE29" s="34"/>
      <c r="BF29" s="31">
        <f t="shared" si="5"/>
        <v>1</v>
      </c>
      <c r="BG29" s="34"/>
      <c r="BH29" s="27"/>
      <c r="BI29" s="29"/>
      <c r="BJ29" s="27"/>
      <c r="BK29" s="29"/>
      <c r="BL29" s="27"/>
      <c r="BM29" s="29"/>
      <c r="BN29" s="2"/>
      <c r="BO29" s="35">
        <v>3875730</v>
      </c>
      <c r="BP29" s="35">
        <f>BO28-BO29</f>
        <v>-75000</v>
      </c>
      <c r="BQ29" s="2"/>
      <c r="BR29" s="2"/>
      <c r="BS29" s="2"/>
      <c r="BT29" s="2"/>
      <c r="BU29" s="2"/>
      <c r="BV29" s="2"/>
    </row>
    <row r="30" spans="1:74" ht="89.25" customHeight="1">
      <c r="A30" s="25"/>
      <c r="B30" s="25"/>
      <c r="C30" s="25"/>
      <c r="D30" s="25"/>
      <c r="E30" s="25"/>
      <c r="F30" s="25"/>
      <c r="G30" s="25"/>
      <c r="H30" s="26" t="s">
        <v>81</v>
      </c>
      <c r="I30" s="27">
        <v>147</v>
      </c>
      <c r="J30" s="27" t="s">
        <v>81</v>
      </c>
      <c r="K30" s="27">
        <v>0</v>
      </c>
      <c r="L30" s="26" t="s">
        <v>82</v>
      </c>
      <c r="M30" s="26" t="s">
        <v>98</v>
      </c>
      <c r="N30" s="38" t="s">
        <v>99</v>
      </c>
      <c r="O30" s="27">
        <v>129</v>
      </c>
      <c r="P30" s="27" t="s">
        <v>100</v>
      </c>
      <c r="Q30" s="27">
        <v>4</v>
      </c>
      <c r="R30" s="28" t="s">
        <v>86</v>
      </c>
      <c r="S30" s="27" t="s">
        <v>101</v>
      </c>
      <c r="T30" s="27" t="s">
        <v>102</v>
      </c>
      <c r="U30" s="27">
        <v>11</v>
      </c>
      <c r="V30" s="26" t="s">
        <v>82</v>
      </c>
      <c r="W30" s="28" t="s">
        <v>88</v>
      </c>
      <c r="X30" s="27" t="s">
        <v>89</v>
      </c>
      <c r="Y30" s="27" t="s">
        <v>103</v>
      </c>
      <c r="Z30" s="27"/>
      <c r="AA30" s="29">
        <f>SUM(AA32:AA38)</f>
        <v>0</v>
      </c>
      <c r="AB30" s="27"/>
      <c r="AC30" s="29">
        <f>SUM(AC32:AC38)</f>
        <v>0</v>
      </c>
      <c r="AD30" s="27">
        <v>1</v>
      </c>
      <c r="AE30" s="29">
        <f>SUM(AE32:AE38)</f>
        <v>420000</v>
      </c>
      <c r="AF30" s="27">
        <f t="shared" si="6"/>
        <v>1</v>
      </c>
      <c r="AG30" s="29">
        <f t="shared" ref="AG30:AG40" si="7">AA30+AC30+AE30</f>
        <v>420000</v>
      </c>
      <c r="AH30" s="27"/>
      <c r="AI30" s="29">
        <f>SUM(AI32:AI38)</f>
        <v>110000</v>
      </c>
      <c r="AJ30" s="27"/>
      <c r="AK30" s="29">
        <f>SUM(AK32:AK38)</f>
        <v>30000</v>
      </c>
      <c r="AL30" s="27">
        <v>1</v>
      </c>
      <c r="AM30" s="29">
        <f>SUM(AM31:AM38)</f>
        <v>280000</v>
      </c>
      <c r="AN30" s="27">
        <f t="shared" ref="AN30:AO30" si="8">AH30+AJ30+AL30</f>
        <v>1</v>
      </c>
      <c r="AO30" s="29">
        <f t="shared" si="8"/>
        <v>420000</v>
      </c>
      <c r="AP30" s="27"/>
      <c r="AQ30" s="29">
        <f>SUM(AQ32:AQ38)</f>
        <v>30000</v>
      </c>
      <c r="AR30" s="27"/>
      <c r="AS30" s="29">
        <f>SUM(AS32:AS38)</f>
        <v>20000</v>
      </c>
      <c r="AT30" s="27">
        <v>1</v>
      </c>
      <c r="AU30" s="29">
        <f>SUM(AU31:AU38)</f>
        <v>241400</v>
      </c>
      <c r="AV30" s="27">
        <f t="shared" ref="AV30:AW30" si="9">AP30+AR30+AT30</f>
        <v>1</v>
      </c>
      <c r="AW30" s="29">
        <f t="shared" si="9"/>
        <v>291400</v>
      </c>
      <c r="AX30" s="27"/>
      <c r="AY30" s="29">
        <f>SUM(AY32:AY38)</f>
        <v>30000</v>
      </c>
      <c r="AZ30" s="27"/>
      <c r="BA30" s="29">
        <f>SUM(BA32:BA38)</f>
        <v>30000</v>
      </c>
      <c r="BB30" s="27">
        <v>1</v>
      </c>
      <c r="BC30" s="29">
        <f>SUM(BC31:BC38)</f>
        <v>74000</v>
      </c>
      <c r="BD30" s="27"/>
      <c r="BE30" s="29">
        <f t="shared" ref="BE30:BE58" si="10">AY30+BA30+BC30</f>
        <v>134000</v>
      </c>
      <c r="BF30" s="27">
        <f t="shared" si="5"/>
        <v>3</v>
      </c>
      <c r="BG30" s="29">
        <f t="shared" ref="BG30:BG44" si="11">AG30+AO30+AW30+BE30</f>
        <v>1265400</v>
      </c>
      <c r="BH30" s="27"/>
      <c r="BI30" s="29"/>
      <c r="BJ30" s="27"/>
      <c r="BK30" s="29"/>
      <c r="BL30" s="27"/>
      <c r="BM30" s="29"/>
      <c r="BN30" s="2"/>
      <c r="BO30" s="2"/>
      <c r="BP30" s="2"/>
      <c r="BQ30" s="2"/>
      <c r="BR30" s="2"/>
      <c r="BS30" s="2"/>
      <c r="BT30" s="2"/>
      <c r="BU30" s="2"/>
      <c r="BV30" s="2"/>
    </row>
    <row r="31" spans="1:74" ht="89.25" customHeight="1">
      <c r="A31" s="39"/>
      <c r="B31" s="39"/>
      <c r="C31" s="39"/>
      <c r="D31" s="39"/>
      <c r="E31" s="39"/>
      <c r="F31" s="39"/>
      <c r="G31" s="39"/>
      <c r="H31" s="30"/>
      <c r="I31" s="31"/>
      <c r="J31" s="31"/>
      <c r="K31" s="31"/>
      <c r="L31" s="30"/>
      <c r="M31" s="30"/>
      <c r="N31" s="40"/>
      <c r="O31" s="31"/>
      <c r="P31" s="31"/>
      <c r="Q31" s="31"/>
      <c r="R31" s="33"/>
      <c r="S31" s="31">
        <v>26210</v>
      </c>
      <c r="T31" s="31" t="s">
        <v>104</v>
      </c>
      <c r="U31" s="31">
        <v>11</v>
      </c>
      <c r="V31" s="30" t="s">
        <v>82</v>
      </c>
      <c r="W31" s="33" t="s">
        <v>88</v>
      </c>
      <c r="X31" s="31" t="s">
        <v>89</v>
      </c>
      <c r="Y31" s="31" t="s">
        <v>103</v>
      </c>
      <c r="Z31" s="31"/>
      <c r="AA31" s="34"/>
      <c r="AB31" s="31"/>
      <c r="AC31" s="34"/>
      <c r="AD31" s="31">
        <v>1</v>
      </c>
      <c r="AE31" s="34">
        <v>100000</v>
      </c>
      <c r="AF31" s="31">
        <f t="shared" si="6"/>
        <v>1</v>
      </c>
      <c r="AG31" s="34">
        <f t="shared" si="7"/>
        <v>100000</v>
      </c>
      <c r="AH31" s="31"/>
      <c r="AI31" s="34"/>
      <c r="AJ31" s="31"/>
      <c r="AK31" s="34"/>
      <c r="AL31" s="31">
        <v>1</v>
      </c>
      <c r="AM31" s="34">
        <v>50000</v>
      </c>
      <c r="AN31" s="31">
        <f t="shared" ref="AN31:AO31" si="12">AH31+AJ31+AL31</f>
        <v>1</v>
      </c>
      <c r="AO31" s="34">
        <f t="shared" si="12"/>
        <v>50000</v>
      </c>
      <c r="AP31" s="31"/>
      <c r="AQ31" s="34"/>
      <c r="AR31" s="31"/>
      <c r="AS31" s="34"/>
      <c r="AT31" s="31">
        <v>1</v>
      </c>
      <c r="AU31" s="34">
        <v>80000</v>
      </c>
      <c r="AV31" s="31">
        <f t="shared" ref="AV31:AW31" si="13">AP31+AR31+AT31</f>
        <v>1</v>
      </c>
      <c r="AW31" s="34">
        <f t="shared" si="13"/>
        <v>80000</v>
      </c>
      <c r="AX31" s="31"/>
      <c r="AY31" s="34"/>
      <c r="AZ31" s="31"/>
      <c r="BA31" s="34"/>
      <c r="BB31" s="31">
        <v>1</v>
      </c>
      <c r="BC31" s="34">
        <v>54000</v>
      </c>
      <c r="BD31" s="31"/>
      <c r="BE31" s="34">
        <f t="shared" si="10"/>
        <v>54000</v>
      </c>
      <c r="BF31" s="31"/>
      <c r="BG31" s="34">
        <f t="shared" si="11"/>
        <v>284000</v>
      </c>
      <c r="BH31" s="31"/>
      <c r="BI31" s="34"/>
      <c r="BJ31" s="31"/>
      <c r="BK31" s="34"/>
      <c r="BL31" s="31"/>
      <c r="BM31" s="34"/>
      <c r="BN31" s="2"/>
      <c r="BO31" s="2"/>
      <c r="BP31" s="2"/>
      <c r="BQ31" s="2"/>
      <c r="BR31" s="2"/>
      <c r="BS31" s="2"/>
      <c r="BT31" s="2"/>
      <c r="BU31" s="2"/>
      <c r="BV31" s="2"/>
    </row>
    <row r="32" spans="1:74" ht="89.25" customHeight="1">
      <c r="A32" s="25"/>
      <c r="B32" s="25"/>
      <c r="C32" s="25"/>
      <c r="D32" s="25"/>
      <c r="E32" s="25"/>
      <c r="F32" s="25"/>
      <c r="G32" s="25"/>
      <c r="H32" s="30"/>
      <c r="I32" s="31"/>
      <c r="J32" s="31"/>
      <c r="K32" s="31"/>
      <c r="L32" s="30"/>
      <c r="M32" s="30"/>
      <c r="N32" s="40"/>
      <c r="O32" s="31"/>
      <c r="P32" s="31"/>
      <c r="Q32" s="31"/>
      <c r="R32" s="33"/>
      <c r="S32" s="31">
        <v>26120</v>
      </c>
      <c r="T32" s="31" t="s">
        <v>105</v>
      </c>
      <c r="U32" s="31">
        <v>11</v>
      </c>
      <c r="V32" s="30" t="s">
        <v>82</v>
      </c>
      <c r="W32" s="33" t="s">
        <v>88</v>
      </c>
      <c r="X32" s="31" t="s">
        <v>89</v>
      </c>
      <c r="Y32" s="31" t="s">
        <v>106</v>
      </c>
      <c r="Z32" s="31"/>
      <c r="AA32" s="34"/>
      <c r="AB32" s="31"/>
      <c r="AC32" s="34"/>
      <c r="AD32" s="31"/>
      <c r="AE32" s="34">
        <v>100000</v>
      </c>
      <c r="AF32" s="31">
        <f t="shared" si="6"/>
        <v>0</v>
      </c>
      <c r="AG32" s="34">
        <f t="shared" si="7"/>
        <v>100000</v>
      </c>
      <c r="AH32" s="31"/>
      <c r="AI32" s="34"/>
      <c r="AJ32" s="31"/>
      <c r="AK32" s="34"/>
      <c r="AL32" s="31"/>
      <c r="AM32" s="34">
        <v>100000</v>
      </c>
      <c r="AN32" s="31">
        <f t="shared" ref="AN32:AO32" si="14">AH32+AJ32+AL32</f>
        <v>0</v>
      </c>
      <c r="AO32" s="34">
        <f t="shared" si="14"/>
        <v>100000</v>
      </c>
      <c r="AP32" s="31"/>
      <c r="AQ32" s="34"/>
      <c r="AR32" s="31"/>
      <c r="AS32" s="34"/>
      <c r="AT32" s="31"/>
      <c r="AU32" s="34">
        <v>50000</v>
      </c>
      <c r="AV32" s="31">
        <f t="shared" ref="AV32:AW32" si="15">AP32+AR32+AT32</f>
        <v>0</v>
      </c>
      <c r="AW32" s="34">
        <f t="shared" si="15"/>
        <v>50000</v>
      </c>
      <c r="AX32" s="31"/>
      <c r="AY32" s="34"/>
      <c r="AZ32" s="31"/>
      <c r="BA32" s="34"/>
      <c r="BB32" s="31"/>
      <c r="BC32" s="34"/>
      <c r="BD32" s="31"/>
      <c r="BE32" s="34">
        <f t="shared" si="10"/>
        <v>0</v>
      </c>
      <c r="BF32" s="31">
        <f t="shared" ref="BF32:BF33" si="16">BD32+AV32+AN32+AF32</f>
        <v>0</v>
      </c>
      <c r="BG32" s="34">
        <f t="shared" si="11"/>
        <v>250000</v>
      </c>
      <c r="BH32" s="27"/>
      <c r="BI32" s="29"/>
      <c r="BJ32" s="27"/>
      <c r="BK32" s="29"/>
      <c r="BL32" s="27"/>
      <c r="BM32" s="29"/>
      <c r="BN32" s="2"/>
      <c r="BO32" s="2"/>
      <c r="BP32" s="2"/>
      <c r="BQ32" s="2"/>
      <c r="BR32" s="2"/>
      <c r="BS32" s="2"/>
      <c r="BT32" s="2"/>
      <c r="BU32" s="2"/>
      <c r="BV32" s="2"/>
    </row>
    <row r="33" spans="1:74" ht="89.25" customHeight="1">
      <c r="A33" s="25"/>
      <c r="B33" s="25"/>
      <c r="C33" s="25"/>
      <c r="D33" s="25"/>
      <c r="E33" s="25"/>
      <c r="F33" s="25"/>
      <c r="G33" s="25"/>
      <c r="H33" s="30"/>
      <c r="I33" s="31"/>
      <c r="J33" s="31"/>
      <c r="K33" s="31"/>
      <c r="L33" s="30"/>
      <c r="M33" s="30"/>
      <c r="N33" s="32"/>
      <c r="O33" s="31"/>
      <c r="P33" s="31"/>
      <c r="Q33" s="31"/>
      <c r="R33" s="33"/>
      <c r="S33" s="31">
        <v>26220</v>
      </c>
      <c r="T33" s="31" t="s">
        <v>107</v>
      </c>
      <c r="U33" s="31">
        <v>11</v>
      </c>
      <c r="V33" s="30" t="s">
        <v>82</v>
      </c>
      <c r="W33" s="33" t="s">
        <v>88</v>
      </c>
      <c r="X33" s="31" t="s">
        <v>89</v>
      </c>
      <c r="Y33" s="31" t="s">
        <v>106</v>
      </c>
      <c r="Z33" s="31"/>
      <c r="AA33" s="34"/>
      <c r="AB33" s="31"/>
      <c r="AC33" s="34"/>
      <c r="AD33" s="31"/>
      <c r="AE33" s="34">
        <v>100000</v>
      </c>
      <c r="AF33" s="31">
        <f t="shared" si="6"/>
        <v>0</v>
      </c>
      <c r="AG33" s="34">
        <f t="shared" si="7"/>
        <v>100000</v>
      </c>
      <c r="AH33" s="31"/>
      <c r="AI33" s="34"/>
      <c r="AJ33" s="31"/>
      <c r="AK33" s="34"/>
      <c r="AL33" s="31"/>
      <c r="AM33" s="34">
        <v>100000</v>
      </c>
      <c r="AN33" s="31">
        <f t="shared" ref="AN33:AO33" si="17">AH33+AJ33+AL33</f>
        <v>0</v>
      </c>
      <c r="AO33" s="34">
        <f t="shared" si="17"/>
        <v>100000</v>
      </c>
      <c r="AP33" s="31"/>
      <c r="AQ33" s="34"/>
      <c r="AR33" s="31"/>
      <c r="AS33" s="34"/>
      <c r="AT33" s="31"/>
      <c r="AU33" s="34">
        <v>81400</v>
      </c>
      <c r="AV33" s="31">
        <f t="shared" ref="AV33:AW33" si="18">AP33+AR33+AT33</f>
        <v>0</v>
      </c>
      <c r="AW33" s="34">
        <f t="shared" si="18"/>
        <v>81400</v>
      </c>
      <c r="AX33" s="31"/>
      <c r="AY33" s="34"/>
      <c r="AZ33" s="31"/>
      <c r="BA33" s="34"/>
      <c r="BB33" s="31"/>
      <c r="BC33" s="34"/>
      <c r="BD33" s="31"/>
      <c r="BE33" s="34">
        <f t="shared" si="10"/>
        <v>0</v>
      </c>
      <c r="BF33" s="31">
        <f t="shared" si="16"/>
        <v>0</v>
      </c>
      <c r="BG33" s="34">
        <f t="shared" si="11"/>
        <v>281400</v>
      </c>
      <c r="BH33" s="27"/>
      <c r="BI33" s="29"/>
      <c r="BJ33" s="27"/>
      <c r="BK33" s="29"/>
      <c r="BL33" s="27"/>
      <c r="BM33" s="29"/>
      <c r="BN33" s="2"/>
      <c r="BO33" s="2"/>
      <c r="BP33" s="2"/>
      <c r="BQ33" s="2"/>
      <c r="BR33" s="2"/>
      <c r="BS33" s="2"/>
      <c r="BT33" s="2"/>
      <c r="BU33" s="2"/>
      <c r="BV33" s="2"/>
    </row>
    <row r="34" spans="1:74" ht="89.25" customHeight="1">
      <c r="A34" s="25"/>
      <c r="B34" s="25"/>
      <c r="C34" s="25"/>
      <c r="D34" s="25"/>
      <c r="E34" s="25"/>
      <c r="F34" s="25"/>
      <c r="G34" s="25"/>
      <c r="H34" s="30"/>
      <c r="I34" s="31"/>
      <c r="J34" s="31"/>
      <c r="K34" s="31"/>
      <c r="L34" s="30"/>
      <c r="M34" s="30"/>
      <c r="N34" s="32"/>
      <c r="O34" s="31"/>
      <c r="P34" s="31"/>
      <c r="Q34" s="31"/>
      <c r="R34" s="33"/>
      <c r="S34" s="31">
        <v>26110</v>
      </c>
      <c r="T34" s="31" t="s">
        <v>108</v>
      </c>
      <c r="U34" s="31">
        <v>11</v>
      </c>
      <c r="V34" s="30" t="s">
        <v>82</v>
      </c>
      <c r="W34" s="33" t="s">
        <v>88</v>
      </c>
      <c r="X34" s="31" t="s">
        <v>89</v>
      </c>
      <c r="Y34" s="31" t="s">
        <v>106</v>
      </c>
      <c r="Z34" s="31"/>
      <c r="AA34" s="34"/>
      <c r="AB34" s="31"/>
      <c r="AC34" s="34"/>
      <c r="AD34" s="31"/>
      <c r="AE34" s="34"/>
      <c r="AF34" s="31">
        <f t="shared" si="6"/>
        <v>0</v>
      </c>
      <c r="AG34" s="34">
        <f t="shared" si="7"/>
        <v>0</v>
      </c>
      <c r="AH34" s="31"/>
      <c r="AI34" s="34">
        <v>50000</v>
      </c>
      <c r="AJ34" s="31"/>
      <c r="AK34" s="34"/>
      <c r="AL34" s="31"/>
      <c r="AM34" s="34"/>
      <c r="AN34" s="31"/>
      <c r="AO34" s="34">
        <f>AI34+AK34+AM34</f>
        <v>50000</v>
      </c>
      <c r="AP34" s="31"/>
      <c r="AQ34" s="34"/>
      <c r="AR34" s="31"/>
      <c r="AS34" s="34"/>
      <c r="AT34" s="31"/>
      <c r="AU34" s="34"/>
      <c r="AV34" s="31"/>
      <c r="AW34" s="34">
        <f>AQ34+AS34+AU34</f>
        <v>0</v>
      </c>
      <c r="AX34" s="31"/>
      <c r="AY34" s="34"/>
      <c r="AZ34" s="31"/>
      <c r="BA34" s="34"/>
      <c r="BB34" s="31"/>
      <c r="BC34" s="34"/>
      <c r="BD34" s="31"/>
      <c r="BE34" s="34">
        <f t="shared" si="10"/>
        <v>0</v>
      </c>
      <c r="BF34" s="31"/>
      <c r="BG34" s="34">
        <f t="shared" si="11"/>
        <v>50000</v>
      </c>
      <c r="BH34" s="27"/>
      <c r="BI34" s="29"/>
      <c r="BJ34" s="27"/>
      <c r="BK34" s="29"/>
      <c r="BL34" s="27"/>
      <c r="BM34" s="29"/>
      <c r="BN34" s="2"/>
      <c r="BO34" s="2"/>
      <c r="BP34" s="2"/>
      <c r="BQ34" s="2"/>
      <c r="BR34" s="2"/>
      <c r="BS34" s="2"/>
      <c r="BT34" s="2"/>
      <c r="BU34" s="2"/>
      <c r="BV34" s="2"/>
    </row>
    <row r="35" spans="1:74" ht="89.25" customHeight="1">
      <c r="A35" s="25"/>
      <c r="B35" s="25"/>
      <c r="C35" s="25"/>
      <c r="D35" s="25"/>
      <c r="E35" s="25"/>
      <c r="F35" s="25"/>
      <c r="G35" s="25"/>
      <c r="H35" s="30"/>
      <c r="I35" s="31"/>
      <c r="J35" s="31"/>
      <c r="K35" s="31"/>
      <c r="L35" s="30"/>
      <c r="M35" s="30"/>
      <c r="N35" s="32"/>
      <c r="O35" s="31"/>
      <c r="P35" s="31"/>
      <c r="Q35" s="31"/>
      <c r="R35" s="33"/>
      <c r="S35" s="31">
        <v>23200</v>
      </c>
      <c r="T35" s="31" t="s">
        <v>109</v>
      </c>
      <c r="U35" s="31">
        <v>11</v>
      </c>
      <c r="V35" s="30" t="s">
        <v>82</v>
      </c>
      <c r="W35" s="33" t="s">
        <v>88</v>
      </c>
      <c r="X35" s="31" t="s">
        <v>89</v>
      </c>
      <c r="Y35" s="31" t="s">
        <v>103</v>
      </c>
      <c r="Z35" s="31"/>
      <c r="AA35" s="34"/>
      <c r="AB35" s="31"/>
      <c r="AC35" s="34"/>
      <c r="AD35" s="31"/>
      <c r="AE35" s="34">
        <v>200000</v>
      </c>
      <c r="AF35" s="31">
        <f t="shared" si="6"/>
        <v>0</v>
      </c>
      <c r="AG35" s="34">
        <f t="shared" si="7"/>
        <v>200000</v>
      </c>
      <c r="AH35" s="31"/>
      <c r="AI35" s="34"/>
      <c r="AJ35" s="31"/>
      <c r="AK35" s="34"/>
      <c r="AL35" s="31"/>
      <c r="AM35" s="34"/>
      <c r="AN35" s="31">
        <f t="shared" ref="AN35:AO35" si="19">AH35+AJ35+AL35</f>
        <v>0</v>
      </c>
      <c r="AO35" s="34">
        <f t="shared" si="19"/>
        <v>0</v>
      </c>
      <c r="AP35" s="31"/>
      <c r="AQ35" s="34"/>
      <c r="AR35" s="31"/>
      <c r="AS35" s="34"/>
      <c r="AT35" s="31"/>
      <c r="AU35" s="34"/>
      <c r="AV35" s="31">
        <f t="shared" ref="AV35:AW35" si="20">AP35+AR35+AT35</f>
        <v>0</v>
      </c>
      <c r="AW35" s="34">
        <f t="shared" si="20"/>
        <v>0</v>
      </c>
      <c r="AX35" s="31"/>
      <c r="AY35" s="34"/>
      <c r="AZ35" s="31"/>
      <c r="BA35" s="34"/>
      <c r="BB35" s="31"/>
      <c r="BC35" s="34"/>
      <c r="BD35" s="31"/>
      <c r="BE35" s="34">
        <f t="shared" si="10"/>
        <v>0</v>
      </c>
      <c r="BF35" s="31">
        <f t="shared" ref="BF35:BF53" si="21">BD35+AV35+AN35+AF35</f>
        <v>0</v>
      </c>
      <c r="BG35" s="34">
        <f t="shared" si="11"/>
        <v>200000</v>
      </c>
      <c r="BH35" s="27"/>
      <c r="BI35" s="29"/>
      <c r="BJ35" s="27"/>
      <c r="BK35" s="29"/>
      <c r="BL35" s="27"/>
      <c r="BM35" s="29"/>
      <c r="BN35" s="2"/>
      <c r="BO35" s="2"/>
      <c r="BP35" s="2"/>
      <c r="BQ35" s="2"/>
      <c r="BR35" s="2"/>
      <c r="BS35" s="2"/>
      <c r="BT35" s="2"/>
      <c r="BU35" s="2"/>
      <c r="BV35" s="2"/>
    </row>
    <row r="36" spans="1:74" ht="89.25" customHeight="1">
      <c r="A36" s="25"/>
      <c r="B36" s="25"/>
      <c r="C36" s="25"/>
      <c r="D36" s="25"/>
      <c r="E36" s="25"/>
      <c r="F36" s="25"/>
      <c r="G36" s="25"/>
      <c r="H36" s="30"/>
      <c r="I36" s="31"/>
      <c r="J36" s="31"/>
      <c r="K36" s="31"/>
      <c r="L36" s="30"/>
      <c r="M36" s="30"/>
      <c r="N36" s="32"/>
      <c r="O36" s="31"/>
      <c r="P36" s="31"/>
      <c r="Q36" s="31"/>
      <c r="R36" s="33"/>
      <c r="S36" s="31">
        <v>34400</v>
      </c>
      <c r="T36" s="31" t="s">
        <v>110</v>
      </c>
      <c r="U36" s="31">
        <v>11</v>
      </c>
      <c r="V36" s="30" t="s">
        <v>82</v>
      </c>
      <c r="W36" s="33" t="s">
        <v>88</v>
      </c>
      <c r="X36" s="31" t="s">
        <v>89</v>
      </c>
      <c r="Y36" s="31" t="s">
        <v>103</v>
      </c>
      <c r="Z36" s="31"/>
      <c r="AA36" s="34"/>
      <c r="AB36" s="31"/>
      <c r="AC36" s="34"/>
      <c r="AD36" s="31"/>
      <c r="AE36" s="34"/>
      <c r="AF36" s="31">
        <f t="shared" si="6"/>
        <v>0</v>
      </c>
      <c r="AG36" s="34">
        <f t="shared" si="7"/>
        <v>0</v>
      </c>
      <c r="AH36" s="31"/>
      <c r="AI36" s="34">
        <v>30000</v>
      </c>
      <c r="AJ36" s="31"/>
      <c r="AK36" s="34"/>
      <c r="AL36" s="31"/>
      <c r="AM36" s="34"/>
      <c r="AN36" s="31">
        <f t="shared" ref="AN36:AO36" si="22">AH36+AJ36+AL36</f>
        <v>0</v>
      </c>
      <c r="AO36" s="34">
        <f t="shared" si="22"/>
        <v>30000</v>
      </c>
      <c r="AP36" s="31"/>
      <c r="AQ36" s="34"/>
      <c r="AR36" s="31"/>
      <c r="AS36" s="34"/>
      <c r="AT36" s="31"/>
      <c r="AU36" s="34"/>
      <c r="AV36" s="31">
        <f t="shared" ref="AV36:AW36" si="23">AP36+AR36+AT36</f>
        <v>0</v>
      </c>
      <c r="AW36" s="34">
        <f t="shared" si="23"/>
        <v>0</v>
      </c>
      <c r="AX36" s="31"/>
      <c r="AY36" s="34"/>
      <c r="AZ36" s="31"/>
      <c r="BA36" s="34"/>
      <c r="BB36" s="31"/>
      <c r="BC36" s="34"/>
      <c r="BD36" s="31"/>
      <c r="BE36" s="34">
        <f t="shared" si="10"/>
        <v>0</v>
      </c>
      <c r="BF36" s="31">
        <f t="shared" si="21"/>
        <v>0</v>
      </c>
      <c r="BG36" s="34">
        <f t="shared" si="11"/>
        <v>30000</v>
      </c>
      <c r="BH36" s="27"/>
      <c r="BI36" s="29"/>
      <c r="BJ36" s="27"/>
      <c r="BK36" s="29"/>
      <c r="BL36" s="27"/>
      <c r="BM36" s="29"/>
      <c r="BN36" s="2"/>
      <c r="BO36" s="2"/>
      <c r="BP36" s="2"/>
      <c r="BQ36" s="2"/>
      <c r="BR36" s="2"/>
      <c r="BS36" s="2"/>
      <c r="BT36" s="2"/>
      <c r="BU36" s="2"/>
      <c r="BV36" s="2"/>
    </row>
    <row r="37" spans="1:74" ht="89.25" customHeight="1">
      <c r="A37" s="25"/>
      <c r="B37" s="25"/>
      <c r="C37" s="25"/>
      <c r="D37" s="25"/>
      <c r="E37" s="25"/>
      <c r="F37" s="25"/>
      <c r="G37" s="25"/>
      <c r="H37" s="30"/>
      <c r="I37" s="31"/>
      <c r="J37" s="31"/>
      <c r="K37" s="31"/>
      <c r="L37" s="30"/>
      <c r="M37" s="30"/>
      <c r="N37" s="32"/>
      <c r="O37" s="31"/>
      <c r="P37" s="31"/>
      <c r="Q37" s="31"/>
      <c r="R37" s="33"/>
      <c r="S37" s="31">
        <v>35620</v>
      </c>
      <c r="T37" s="31" t="s">
        <v>111</v>
      </c>
      <c r="U37" s="31">
        <v>11</v>
      </c>
      <c r="V37" s="30" t="s">
        <v>82</v>
      </c>
      <c r="W37" s="33" t="s">
        <v>88</v>
      </c>
      <c r="X37" s="31" t="s">
        <v>89</v>
      </c>
      <c r="Y37" s="31" t="s">
        <v>103</v>
      </c>
      <c r="Z37" s="31"/>
      <c r="AA37" s="34"/>
      <c r="AB37" s="31"/>
      <c r="AC37" s="34"/>
      <c r="AD37" s="31"/>
      <c r="AE37" s="34">
        <v>20000</v>
      </c>
      <c r="AF37" s="31">
        <f t="shared" si="6"/>
        <v>0</v>
      </c>
      <c r="AG37" s="34">
        <f t="shared" si="7"/>
        <v>20000</v>
      </c>
      <c r="AH37" s="31"/>
      <c r="AI37" s="34">
        <v>20000</v>
      </c>
      <c r="AJ37" s="31"/>
      <c r="AK37" s="34">
        <v>30000</v>
      </c>
      <c r="AL37" s="31"/>
      <c r="AM37" s="34">
        <v>30000</v>
      </c>
      <c r="AN37" s="31">
        <f t="shared" ref="AN37:AO37" si="24">AH37+AJ37+AL37</f>
        <v>0</v>
      </c>
      <c r="AO37" s="34">
        <f t="shared" si="24"/>
        <v>80000</v>
      </c>
      <c r="AP37" s="31"/>
      <c r="AQ37" s="34">
        <v>20000</v>
      </c>
      <c r="AR37" s="31"/>
      <c r="AS37" s="34">
        <v>20000</v>
      </c>
      <c r="AT37" s="31"/>
      <c r="AU37" s="34">
        <v>30000</v>
      </c>
      <c r="AV37" s="31">
        <f t="shared" ref="AV37:AW37" si="25">AP37+AR37+AT37</f>
        <v>0</v>
      </c>
      <c r="AW37" s="34">
        <f t="shared" si="25"/>
        <v>70000</v>
      </c>
      <c r="AX37" s="31"/>
      <c r="AY37" s="34">
        <v>30000</v>
      </c>
      <c r="AZ37" s="31"/>
      <c r="BA37" s="34">
        <v>30000</v>
      </c>
      <c r="BB37" s="31"/>
      <c r="BC37" s="34">
        <v>20000</v>
      </c>
      <c r="BD37" s="31"/>
      <c r="BE37" s="34">
        <f t="shared" si="10"/>
        <v>80000</v>
      </c>
      <c r="BF37" s="31">
        <f t="shared" si="21"/>
        <v>0</v>
      </c>
      <c r="BG37" s="34">
        <f t="shared" si="11"/>
        <v>250000</v>
      </c>
      <c r="BH37" s="27"/>
      <c r="BI37" s="29"/>
      <c r="BJ37" s="27"/>
      <c r="BK37" s="29"/>
      <c r="BL37" s="27"/>
      <c r="BM37" s="29"/>
      <c r="BN37" s="2"/>
      <c r="BO37" s="2"/>
      <c r="BP37" s="2"/>
      <c r="BQ37" s="2"/>
      <c r="BR37" s="2"/>
      <c r="BS37" s="2"/>
      <c r="BT37" s="2"/>
      <c r="BU37" s="2"/>
      <c r="BV37" s="2"/>
    </row>
    <row r="38" spans="1:74" ht="89.25" customHeight="1">
      <c r="A38" s="25"/>
      <c r="B38" s="25"/>
      <c r="C38" s="25"/>
      <c r="D38" s="25"/>
      <c r="E38" s="25"/>
      <c r="F38" s="25"/>
      <c r="G38" s="25"/>
      <c r="H38" s="30"/>
      <c r="I38" s="31"/>
      <c r="J38" s="31"/>
      <c r="K38" s="31"/>
      <c r="L38" s="30"/>
      <c r="M38" s="30"/>
      <c r="N38" s="32"/>
      <c r="O38" s="31"/>
      <c r="P38" s="31"/>
      <c r="Q38" s="31"/>
      <c r="R38" s="33"/>
      <c r="S38" s="31">
        <v>35650</v>
      </c>
      <c r="T38" s="31" t="s">
        <v>112</v>
      </c>
      <c r="U38" s="31">
        <v>11</v>
      </c>
      <c r="V38" s="30" t="s">
        <v>82</v>
      </c>
      <c r="W38" s="33" t="s">
        <v>88</v>
      </c>
      <c r="X38" s="31" t="s">
        <v>89</v>
      </c>
      <c r="Y38" s="31" t="s">
        <v>103</v>
      </c>
      <c r="Z38" s="31"/>
      <c r="AA38" s="34"/>
      <c r="AB38" s="31"/>
      <c r="AC38" s="34"/>
      <c r="AD38" s="31"/>
      <c r="AE38" s="34"/>
      <c r="AF38" s="31">
        <f t="shared" si="6"/>
        <v>0</v>
      </c>
      <c r="AG38" s="34">
        <f t="shared" si="7"/>
        <v>0</v>
      </c>
      <c r="AH38" s="31"/>
      <c r="AI38" s="34">
        <v>10000</v>
      </c>
      <c r="AJ38" s="31"/>
      <c r="AK38" s="34"/>
      <c r="AL38" s="31"/>
      <c r="AM38" s="34"/>
      <c r="AN38" s="31">
        <f t="shared" ref="AN38:AO38" si="26">AH38+AJ38+AL38</f>
        <v>0</v>
      </c>
      <c r="AO38" s="34">
        <f t="shared" si="26"/>
        <v>10000</v>
      </c>
      <c r="AP38" s="31"/>
      <c r="AQ38" s="34">
        <v>10000</v>
      </c>
      <c r="AR38" s="31"/>
      <c r="AS38" s="34"/>
      <c r="AT38" s="31"/>
      <c r="AU38" s="34"/>
      <c r="AV38" s="31">
        <f t="shared" ref="AV38:AW38" si="27">AP38+AR38+AT38</f>
        <v>0</v>
      </c>
      <c r="AW38" s="34">
        <f t="shared" si="27"/>
        <v>10000</v>
      </c>
      <c r="AX38" s="31"/>
      <c r="AY38" s="34"/>
      <c r="AZ38" s="31"/>
      <c r="BA38" s="34"/>
      <c r="BB38" s="31"/>
      <c r="BC38" s="34"/>
      <c r="BD38" s="31"/>
      <c r="BE38" s="34">
        <f t="shared" si="10"/>
        <v>0</v>
      </c>
      <c r="BF38" s="31">
        <f t="shared" si="21"/>
        <v>0</v>
      </c>
      <c r="BG38" s="34">
        <f t="shared" si="11"/>
        <v>20000</v>
      </c>
      <c r="BH38" s="27"/>
      <c r="BI38" s="29"/>
      <c r="BJ38" s="27"/>
      <c r="BK38" s="29"/>
      <c r="BL38" s="27"/>
      <c r="BM38" s="29"/>
      <c r="BN38" s="2"/>
      <c r="BO38" s="2"/>
      <c r="BP38" s="2"/>
      <c r="BQ38" s="2"/>
      <c r="BR38" s="2"/>
      <c r="BS38" s="2"/>
      <c r="BT38" s="2"/>
      <c r="BU38" s="2"/>
      <c r="BV38" s="2"/>
    </row>
    <row r="39" spans="1:74" ht="89.25" customHeight="1">
      <c r="A39" s="25"/>
      <c r="B39" s="25"/>
      <c r="C39" s="25"/>
      <c r="D39" s="25"/>
      <c r="E39" s="25"/>
      <c r="F39" s="25"/>
      <c r="G39" s="25"/>
      <c r="H39" s="26" t="s">
        <v>81</v>
      </c>
      <c r="I39" s="27">
        <v>147</v>
      </c>
      <c r="J39" s="27" t="s">
        <v>81</v>
      </c>
      <c r="K39" s="27">
        <v>0</v>
      </c>
      <c r="L39" s="26" t="s">
        <v>82</v>
      </c>
      <c r="M39" s="26" t="s">
        <v>113</v>
      </c>
      <c r="N39" s="38" t="s">
        <v>114</v>
      </c>
      <c r="O39" s="27">
        <v>39</v>
      </c>
      <c r="P39" s="27" t="s">
        <v>115</v>
      </c>
      <c r="Q39" s="27">
        <v>8</v>
      </c>
      <c r="R39" s="28" t="s">
        <v>86</v>
      </c>
      <c r="S39" s="27" t="s">
        <v>116</v>
      </c>
      <c r="T39" s="28" t="s">
        <v>117</v>
      </c>
      <c r="U39" s="27">
        <v>11</v>
      </c>
      <c r="V39" s="26" t="s">
        <v>82</v>
      </c>
      <c r="W39" s="28" t="s">
        <v>88</v>
      </c>
      <c r="X39" s="27" t="s">
        <v>89</v>
      </c>
      <c r="Y39" s="27" t="s">
        <v>103</v>
      </c>
      <c r="Z39" s="27"/>
      <c r="AA39" s="29">
        <f>SUM(AA40:AA44)</f>
        <v>0</v>
      </c>
      <c r="AB39" s="27"/>
      <c r="AC39" s="29">
        <f>SUM(AC40:AC44)</f>
        <v>0</v>
      </c>
      <c r="AD39" s="27">
        <v>1</v>
      </c>
      <c r="AE39" s="29">
        <f>SUM(AE40:AE44)</f>
        <v>130000</v>
      </c>
      <c r="AF39" s="27">
        <f t="shared" si="6"/>
        <v>1</v>
      </c>
      <c r="AG39" s="29">
        <f t="shared" si="7"/>
        <v>130000</v>
      </c>
      <c r="AH39" s="27">
        <v>1</v>
      </c>
      <c r="AI39" s="29">
        <f>SUM(AI40:AI44)</f>
        <v>20000</v>
      </c>
      <c r="AJ39" s="27"/>
      <c r="AK39" s="29">
        <f>SUM(AK40:AK44)</f>
        <v>0</v>
      </c>
      <c r="AL39" s="27">
        <v>1</v>
      </c>
      <c r="AM39" s="29">
        <f>SUM(AM40:AM44)</f>
        <v>60000</v>
      </c>
      <c r="AN39" s="27">
        <f t="shared" ref="AN39:AO39" si="28">AH39+AJ39+AL39</f>
        <v>2</v>
      </c>
      <c r="AO39" s="29">
        <f t="shared" si="28"/>
        <v>80000</v>
      </c>
      <c r="AP39" s="27">
        <v>1</v>
      </c>
      <c r="AQ39" s="29">
        <f>SUM(AQ40:AQ44)</f>
        <v>0</v>
      </c>
      <c r="AR39" s="27">
        <v>1</v>
      </c>
      <c r="AS39" s="29">
        <f>SUM(AS40:AS44)</f>
        <v>50000</v>
      </c>
      <c r="AT39" s="27">
        <v>1</v>
      </c>
      <c r="AU39" s="29">
        <f>SUM(AU40:AU44)</f>
        <v>90000</v>
      </c>
      <c r="AV39" s="27">
        <f t="shared" ref="AV39:AW39" si="29">AP39+AR39+AT39</f>
        <v>3</v>
      </c>
      <c r="AW39" s="29">
        <f t="shared" si="29"/>
        <v>140000</v>
      </c>
      <c r="AX39" s="27"/>
      <c r="AY39" s="29">
        <f>SUM(AY40:AY44)</f>
        <v>0</v>
      </c>
      <c r="AZ39" s="27">
        <v>1</v>
      </c>
      <c r="BA39" s="29">
        <f>SUM(BA40:BA44)</f>
        <v>0</v>
      </c>
      <c r="BB39" s="27">
        <v>1</v>
      </c>
      <c r="BC39" s="29">
        <f>SUM(BC40:BC44)</f>
        <v>120000</v>
      </c>
      <c r="BD39" s="27"/>
      <c r="BE39" s="29">
        <f t="shared" si="10"/>
        <v>120000</v>
      </c>
      <c r="BF39" s="27">
        <f t="shared" si="21"/>
        <v>6</v>
      </c>
      <c r="BG39" s="29">
        <f t="shared" si="11"/>
        <v>470000</v>
      </c>
      <c r="BH39" s="27"/>
      <c r="BI39" s="29"/>
      <c r="BJ39" s="27"/>
      <c r="BK39" s="29"/>
      <c r="BL39" s="27"/>
      <c r="BM39" s="29"/>
      <c r="BN39" s="2"/>
      <c r="BO39" s="2"/>
      <c r="BP39" s="2"/>
      <c r="BQ39" s="2"/>
      <c r="BR39" s="2"/>
      <c r="BS39" s="2"/>
      <c r="BT39" s="2"/>
      <c r="BU39" s="2"/>
      <c r="BV39" s="2"/>
    </row>
    <row r="40" spans="1:74" ht="89.25" customHeight="1">
      <c r="A40" s="25"/>
      <c r="B40" s="25"/>
      <c r="C40" s="25"/>
      <c r="D40" s="25"/>
      <c r="E40" s="25"/>
      <c r="F40" s="25"/>
      <c r="G40" s="25"/>
      <c r="H40" s="30" t="s">
        <v>81</v>
      </c>
      <c r="I40" s="31">
        <v>147</v>
      </c>
      <c r="J40" s="31" t="s">
        <v>81</v>
      </c>
      <c r="K40" s="31">
        <v>0</v>
      </c>
      <c r="L40" s="30" t="s">
        <v>82</v>
      </c>
      <c r="M40" s="30" t="s">
        <v>118</v>
      </c>
      <c r="N40" s="32" t="s">
        <v>119</v>
      </c>
      <c r="O40" s="37">
        <v>154</v>
      </c>
      <c r="P40" s="37" t="s">
        <v>120</v>
      </c>
      <c r="Q40" s="37">
        <v>3</v>
      </c>
      <c r="R40" s="41" t="s">
        <v>86</v>
      </c>
      <c r="S40" s="37">
        <v>1000</v>
      </c>
      <c r="T40" s="41" t="s">
        <v>87</v>
      </c>
      <c r="U40" s="37">
        <v>11</v>
      </c>
      <c r="V40" s="30" t="s">
        <v>82</v>
      </c>
      <c r="W40" s="33" t="s">
        <v>88</v>
      </c>
      <c r="X40" s="31" t="s">
        <v>89</v>
      </c>
      <c r="Y40" s="31" t="s">
        <v>103</v>
      </c>
      <c r="Z40" s="31"/>
      <c r="AA40" s="34"/>
      <c r="AB40" s="31"/>
      <c r="AC40" s="34"/>
      <c r="AD40" s="31"/>
      <c r="AE40" s="34"/>
      <c r="AF40" s="31"/>
      <c r="AG40" s="34">
        <f t="shared" si="7"/>
        <v>0</v>
      </c>
      <c r="AH40" s="31">
        <v>1</v>
      </c>
      <c r="AI40" s="34"/>
      <c r="AJ40" s="31"/>
      <c r="AK40" s="34"/>
      <c r="AL40" s="31">
        <v>1</v>
      </c>
      <c r="AM40" s="34"/>
      <c r="AN40" s="31">
        <f t="shared" ref="AN40:AO40" si="30">AH40+AJ40+AL40</f>
        <v>2</v>
      </c>
      <c r="AO40" s="34">
        <f t="shared" si="30"/>
        <v>0</v>
      </c>
      <c r="AP40" s="31">
        <v>1</v>
      </c>
      <c r="AQ40" s="34"/>
      <c r="AR40" s="31">
        <v>1</v>
      </c>
      <c r="AS40" s="34"/>
      <c r="AT40" s="31">
        <v>1</v>
      </c>
      <c r="AU40" s="34"/>
      <c r="AV40" s="31">
        <f t="shared" ref="AV40:AW40" si="31">AP40+AR40+AT40</f>
        <v>3</v>
      </c>
      <c r="AW40" s="34">
        <f t="shared" si="31"/>
        <v>0</v>
      </c>
      <c r="AX40" s="31"/>
      <c r="AY40" s="34"/>
      <c r="AZ40" s="31"/>
      <c r="BA40" s="34"/>
      <c r="BB40" s="31"/>
      <c r="BC40" s="34"/>
      <c r="BD40" s="31"/>
      <c r="BE40" s="34">
        <f t="shared" si="10"/>
        <v>0</v>
      </c>
      <c r="BF40" s="31">
        <f t="shared" si="21"/>
        <v>5</v>
      </c>
      <c r="BG40" s="34">
        <f t="shared" si="11"/>
        <v>0</v>
      </c>
      <c r="BH40" s="27"/>
      <c r="BI40" s="29"/>
      <c r="BJ40" s="27"/>
      <c r="BK40" s="29"/>
      <c r="BL40" s="27"/>
      <c r="BM40" s="29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89.25" customHeight="1">
      <c r="A41" s="25"/>
      <c r="B41" s="25"/>
      <c r="C41" s="25"/>
      <c r="D41" s="25"/>
      <c r="E41" s="25"/>
      <c r="F41" s="25"/>
      <c r="G41" s="25"/>
      <c r="H41" s="30"/>
      <c r="I41" s="31"/>
      <c r="J41" s="31"/>
      <c r="K41" s="31"/>
      <c r="L41" s="30"/>
      <c r="M41" s="30"/>
      <c r="N41" s="32"/>
      <c r="O41" s="31"/>
      <c r="P41" s="31"/>
      <c r="Q41" s="31"/>
      <c r="R41" s="33"/>
      <c r="S41" s="31">
        <v>25300</v>
      </c>
      <c r="T41" s="31" t="s">
        <v>121</v>
      </c>
      <c r="U41" s="31">
        <v>11</v>
      </c>
      <c r="V41" s="30" t="s">
        <v>82</v>
      </c>
      <c r="W41" s="33" t="s">
        <v>88</v>
      </c>
      <c r="X41" s="31" t="s">
        <v>89</v>
      </c>
      <c r="Y41" s="31" t="s">
        <v>122</v>
      </c>
      <c r="Z41" s="31"/>
      <c r="AA41" s="34"/>
      <c r="AB41" s="31"/>
      <c r="AC41" s="34"/>
      <c r="AD41" s="31"/>
      <c r="AE41" s="34">
        <v>50000</v>
      </c>
      <c r="AF41" s="31">
        <f t="shared" ref="AF41:AG41" si="32">Z41+AB41+AD41</f>
        <v>0</v>
      </c>
      <c r="AG41" s="34">
        <f t="shared" si="32"/>
        <v>50000</v>
      </c>
      <c r="AH41" s="31"/>
      <c r="AI41" s="34"/>
      <c r="AJ41" s="31"/>
      <c r="AK41" s="34"/>
      <c r="AL41" s="31"/>
      <c r="AM41" s="34"/>
      <c r="AN41" s="31">
        <f t="shared" ref="AN41:AO41" si="33">AH41+AJ41+AL41</f>
        <v>0</v>
      </c>
      <c r="AO41" s="34">
        <f t="shared" si="33"/>
        <v>0</v>
      </c>
      <c r="AP41" s="31"/>
      <c r="AQ41" s="34"/>
      <c r="AR41" s="31"/>
      <c r="AS41" s="34"/>
      <c r="AT41" s="31"/>
      <c r="AU41" s="34"/>
      <c r="AV41" s="31">
        <f t="shared" ref="AV41:AW41" si="34">AP41+AR41+AT41</f>
        <v>0</v>
      </c>
      <c r="AW41" s="34">
        <f t="shared" si="34"/>
        <v>0</v>
      </c>
      <c r="AX41" s="31"/>
      <c r="AY41" s="34"/>
      <c r="AZ41" s="31"/>
      <c r="BA41" s="34"/>
      <c r="BB41" s="31"/>
      <c r="BC41" s="34"/>
      <c r="BD41" s="31"/>
      <c r="BE41" s="34">
        <f t="shared" si="10"/>
        <v>0</v>
      </c>
      <c r="BF41" s="31">
        <f t="shared" si="21"/>
        <v>0</v>
      </c>
      <c r="BG41" s="34">
        <f t="shared" si="11"/>
        <v>50000</v>
      </c>
      <c r="BH41" s="27"/>
      <c r="BI41" s="29"/>
      <c r="BJ41" s="27"/>
      <c r="BK41" s="29"/>
      <c r="BL41" s="27"/>
      <c r="BM41" s="29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89.25" customHeight="1">
      <c r="A42" s="25"/>
      <c r="B42" s="25"/>
      <c r="C42" s="25"/>
      <c r="D42" s="25"/>
      <c r="E42" s="25"/>
      <c r="F42" s="25"/>
      <c r="G42" s="25"/>
      <c r="H42" s="30"/>
      <c r="I42" s="31"/>
      <c r="J42" s="31"/>
      <c r="K42" s="31"/>
      <c r="L42" s="30"/>
      <c r="M42" s="30"/>
      <c r="N42" s="32"/>
      <c r="O42" s="31"/>
      <c r="P42" s="31"/>
      <c r="Q42" s="31"/>
      <c r="R42" s="33"/>
      <c r="S42" s="31">
        <v>29100</v>
      </c>
      <c r="T42" s="33" t="s">
        <v>123</v>
      </c>
      <c r="U42" s="31">
        <v>11</v>
      </c>
      <c r="V42" s="30" t="s">
        <v>82</v>
      </c>
      <c r="W42" s="33" t="s">
        <v>88</v>
      </c>
      <c r="X42" s="31" t="s">
        <v>89</v>
      </c>
      <c r="Y42" s="31" t="s">
        <v>124</v>
      </c>
      <c r="Z42" s="31"/>
      <c r="AA42" s="34"/>
      <c r="AB42" s="31"/>
      <c r="AC42" s="34"/>
      <c r="AD42" s="31"/>
      <c r="AE42" s="34">
        <v>30000</v>
      </c>
      <c r="AF42" s="31">
        <f t="shared" ref="AF42:AG42" si="35">Z42+AB42+AD42</f>
        <v>0</v>
      </c>
      <c r="AG42" s="34">
        <f t="shared" si="35"/>
        <v>30000</v>
      </c>
      <c r="AH42" s="31"/>
      <c r="AI42" s="34"/>
      <c r="AJ42" s="31"/>
      <c r="AK42" s="34"/>
      <c r="AL42" s="31"/>
      <c r="AM42" s="34">
        <v>50000</v>
      </c>
      <c r="AN42" s="31">
        <f t="shared" ref="AN42:AO42" si="36">AH42+AJ42+AL42</f>
        <v>0</v>
      </c>
      <c r="AO42" s="34">
        <f t="shared" si="36"/>
        <v>50000</v>
      </c>
      <c r="AP42" s="31"/>
      <c r="AQ42" s="34"/>
      <c r="AR42" s="31"/>
      <c r="AS42" s="34"/>
      <c r="AT42" s="31"/>
      <c r="AU42" s="34">
        <v>60000</v>
      </c>
      <c r="AV42" s="31">
        <f t="shared" ref="AV42:AW42" si="37">AP42+AR42+AT42</f>
        <v>0</v>
      </c>
      <c r="AW42" s="34">
        <f t="shared" si="37"/>
        <v>60000</v>
      </c>
      <c r="AX42" s="31"/>
      <c r="AY42" s="34"/>
      <c r="AZ42" s="31"/>
      <c r="BA42" s="34"/>
      <c r="BB42" s="31"/>
      <c r="BC42" s="34">
        <v>60000</v>
      </c>
      <c r="BD42" s="31"/>
      <c r="BE42" s="34">
        <f t="shared" si="10"/>
        <v>60000</v>
      </c>
      <c r="BF42" s="31">
        <f t="shared" si="21"/>
        <v>0</v>
      </c>
      <c r="BG42" s="34">
        <f t="shared" si="11"/>
        <v>200000</v>
      </c>
      <c r="BH42" s="27"/>
      <c r="BI42" s="29"/>
      <c r="BJ42" s="27"/>
      <c r="BK42" s="29"/>
      <c r="BL42" s="27"/>
      <c r="BM42" s="29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89.25" customHeight="1">
      <c r="A43" s="25"/>
      <c r="B43" s="25"/>
      <c r="C43" s="25"/>
      <c r="D43" s="25"/>
      <c r="E43" s="25"/>
      <c r="F43" s="25"/>
      <c r="G43" s="25"/>
      <c r="H43" s="30"/>
      <c r="I43" s="31"/>
      <c r="J43" s="31"/>
      <c r="K43" s="31"/>
      <c r="L43" s="30"/>
      <c r="M43" s="30"/>
      <c r="N43" s="32"/>
      <c r="O43" s="31"/>
      <c r="P43" s="31"/>
      <c r="Q43" s="31"/>
      <c r="R43" s="33"/>
      <c r="S43" s="31">
        <v>31110</v>
      </c>
      <c r="T43" s="33" t="s">
        <v>125</v>
      </c>
      <c r="U43" s="31">
        <v>11</v>
      </c>
      <c r="V43" s="30" t="s">
        <v>82</v>
      </c>
      <c r="W43" s="33" t="s">
        <v>88</v>
      </c>
      <c r="X43" s="31" t="s">
        <v>89</v>
      </c>
      <c r="Y43" s="31" t="s">
        <v>124</v>
      </c>
      <c r="Z43" s="31"/>
      <c r="AA43" s="34"/>
      <c r="AB43" s="31"/>
      <c r="AC43" s="34"/>
      <c r="AD43" s="31"/>
      <c r="AE43" s="34">
        <v>50000</v>
      </c>
      <c r="AF43" s="31">
        <f t="shared" ref="AF43:AG43" si="38">Z43+AB43+AD43</f>
        <v>0</v>
      </c>
      <c r="AG43" s="34">
        <f t="shared" si="38"/>
        <v>50000</v>
      </c>
      <c r="AH43" s="31"/>
      <c r="AI43" s="34"/>
      <c r="AJ43" s="31"/>
      <c r="AK43" s="34"/>
      <c r="AL43" s="31"/>
      <c r="AM43" s="34">
        <v>10000</v>
      </c>
      <c r="AN43" s="31">
        <f t="shared" ref="AN43:AO43" si="39">AH43+AJ43+AL43</f>
        <v>0</v>
      </c>
      <c r="AO43" s="34">
        <f t="shared" si="39"/>
        <v>10000</v>
      </c>
      <c r="AP43" s="31"/>
      <c r="AQ43" s="34"/>
      <c r="AR43" s="31"/>
      <c r="AS43" s="34">
        <v>50000</v>
      </c>
      <c r="AT43" s="31"/>
      <c r="AU43" s="34">
        <v>30000</v>
      </c>
      <c r="AV43" s="31">
        <f t="shared" ref="AV43:AW43" si="40">AP43+AR43+AT43</f>
        <v>0</v>
      </c>
      <c r="AW43" s="34">
        <f t="shared" si="40"/>
        <v>80000</v>
      </c>
      <c r="AX43" s="31"/>
      <c r="AY43" s="34"/>
      <c r="AZ43" s="31"/>
      <c r="BA43" s="34"/>
      <c r="BB43" s="31"/>
      <c r="BC43" s="34">
        <v>60000</v>
      </c>
      <c r="BD43" s="31"/>
      <c r="BE43" s="34">
        <f t="shared" si="10"/>
        <v>60000</v>
      </c>
      <c r="BF43" s="31">
        <f t="shared" si="21"/>
        <v>0</v>
      </c>
      <c r="BG43" s="34">
        <f t="shared" si="11"/>
        <v>200000</v>
      </c>
      <c r="BH43" s="27"/>
      <c r="BI43" s="29"/>
      <c r="BJ43" s="27"/>
      <c r="BK43" s="29"/>
      <c r="BL43" s="27"/>
      <c r="BM43" s="29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89.25" customHeight="1">
      <c r="A44" s="25"/>
      <c r="B44" s="25"/>
      <c r="C44" s="25"/>
      <c r="D44" s="25"/>
      <c r="E44" s="25"/>
      <c r="F44" s="25"/>
      <c r="G44" s="25"/>
      <c r="H44" s="30"/>
      <c r="I44" s="31"/>
      <c r="J44" s="31"/>
      <c r="K44" s="31"/>
      <c r="L44" s="30"/>
      <c r="M44" s="30"/>
      <c r="N44" s="32"/>
      <c r="O44" s="31"/>
      <c r="P44" s="31"/>
      <c r="Q44" s="31"/>
      <c r="R44" s="33"/>
      <c r="S44" s="31">
        <v>39400</v>
      </c>
      <c r="T44" s="31" t="s">
        <v>126</v>
      </c>
      <c r="U44" s="31">
        <v>11</v>
      </c>
      <c r="V44" s="30" t="s">
        <v>82</v>
      </c>
      <c r="W44" s="33" t="s">
        <v>88</v>
      </c>
      <c r="X44" s="31" t="s">
        <v>89</v>
      </c>
      <c r="Y44" s="31" t="s">
        <v>127</v>
      </c>
      <c r="Z44" s="31"/>
      <c r="AA44" s="34"/>
      <c r="AB44" s="31"/>
      <c r="AC44" s="34"/>
      <c r="AD44" s="31"/>
      <c r="AE44" s="34"/>
      <c r="AF44" s="31"/>
      <c r="AG44" s="34">
        <f>AA44+AC44+AE44</f>
        <v>0</v>
      </c>
      <c r="AH44" s="31"/>
      <c r="AI44" s="34">
        <v>20000</v>
      </c>
      <c r="AJ44" s="31"/>
      <c r="AK44" s="34"/>
      <c r="AL44" s="31"/>
      <c r="AM44" s="34"/>
      <c r="AN44" s="31">
        <f t="shared" ref="AN44:AO44" si="41">AH44+AJ44+AL44</f>
        <v>0</v>
      </c>
      <c r="AO44" s="34">
        <f t="shared" si="41"/>
        <v>20000</v>
      </c>
      <c r="AP44" s="31"/>
      <c r="AQ44" s="34"/>
      <c r="AR44" s="31"/>
      <c r="AS44" s="34"/>
      <c r="AT44" s="31"/>
      <c r="AU44" s="34"/>
      <c r="AV44" s="31"/>
      <c r="AW44" s="34">
        <f>AQ44+AS44+AU44</f>
        <v>0</v>
      </c>
      <c r="AX44" s="31"/>
      <c r="AY44" s="34"/>
      <c r="AZ44" s="31"/>
      <c r="BA44" s="34"/>
      <c r="BB44" s="31"/>
      <c r="BC44" s="34"/>
      <c r="BD44" s="31"/>
      <c r="BE44" s="34">
        <f t="shared" si="10"/>
        <v>0</v>
      </c>
      <c r="BF44" s="31">
        <f t="shared" si="21"/>
        <v>0</v>
      </c>
      <c r="BG44" s="34">
        <f t="shared" si="11"/>
        <v>20000</v>
      </c>
      <c r="BH44" s="27"/>
      <c r="BI44" s="29"/>
      <c r="BJ44" s="27"/>
      <c r="BK44" s="29"/>
      <c r="BL44" s="27"/>
      <c r="BM44" s="29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89.25" customHeight="1">
      <c r="A45" s="25"/>
      <c r="B45" s="25"/>
      <c r="C45" s="25"/>
      <c r="D45" s="25"/>
      <c r="E45" s="25"/>
      <c r="F45" s="25"/>
      <c r="G45" s="25"/>
      <c r="H45" s="26" t="s">
        <v>81</v>
      </c>
      <c r="I45" s="27">
        <v>147</v>
      </c>
      <c r="J45" s="27" t="s">
        <v>81</v>
      </c>
      <c r="K45" s="27">
        <v>0</v>
      </c>
      <c r="L45" s="26" t="s">
        <v>82</v>
      </c>
      <c r="M45" s="26" t="s">
        <v>128</v>
      </c>
      <c r="N45" s="38" t="s">
        <v>129</v>
      </c>
      <c r="O45" s="27">
        <v>104</v>
      </c>
      <c r="P45" s="27" t="s">
        <v>130</v>
      </c>
      <c r="Q45" s="27">
        <v>6</v>
      </c>
      <c r="R45" s="28" t="s">
        <v>131</v>
      </c>
      <c r="S45" s="27" t="s">
        <v>132</v>
      </c>
      <c r="T45" s="27" t="s">
        <v>133</v>
      </c>
      <c r="U45" s="27">
        <v>11</v>
      </c>
      <c r="V45" s="26" t="s">
        <v>134</v>
      </c>
      <c r="W45" s="28" t="s">
        <v>88</v>
      </c>
      <c r="X45" s="27" t="s">
        <v>89</v>
      </c>
      <c r="Y45" s="27" t="s">
        <v>124</v>
      </c>
      <c r="Z45" s="27"/>
      <c r="AA45" s="29">
        <f>SUM(AA46:AA56)</f>
        <v>0</v>
      </c>
      <c r="AB45" s="27"/>
      <c r="AC45" s="29">
        <f>SUM(AC46:AC56)</f>
        <v>0</v>
      </c>
      <c r="AD45" s="27"/>
      <c r="AE45" s="29">
        <f>SUM(AE46:AE56)</f>
        <v>282637</v>
      </c>
      <c r="AF45" s="27">
        <f t="shared" ref="AF45:AG45" si="42">Z45+AB45+AD45</f>
        <v>0</v>
      </c>
      <c r="AG45" s="29">
        <f t="shared" si="42"/>
        <v>282637</v>
      </c>
      <c r="AH45" s="27"/>
      <c r="AI45" s="29">
        <f>SUM(AI46:AI56)</f>
        <v>251000</v>
      </c>
      <c r="AJ45" s="27"/>
      <c r="AK45" s="29">
        <f>SUM(AK46:AK56)</f>
        <v>0</v>
      </c>
      <c r="AL45" s="27"/>
      <c r="AM45" s="29">
        <f>SUM(AM46:AM56)</f>
        <v>0</v>
      </c>
      <c r="AN45" s="27">
        <f t="shared" ref="AN45:AO45" si="43">AH45+AJ45+AL45</f>
        <v>0</v>
      </c>
      <c r="AO45" s="29">
        <f t="shared" si="43"/>
        <v>251000</v>
      </c>
      <c r="AP45" s="27"/>
      <c r="AQ45" s="29">
        <f>SUM(AQ46:AQ56)</f>
        <v>0</v>
      </c>
      <c r="AR45" s="27"/>
      <c r="AS45" s="29">
        <f>SUM(AS46:AS56)</f>
        <v>0</v>
      </c>
      <c r="AT45" s="27"/>
      <c r="AU45" s="29">
        <f>SUM(AU46:AU56)</f>
        <v>0</v>
      </c>
      <c r="AV45" s="27">
        <f t="shared" ref="AV45:AW45" si="44">AP45+AR45+AT45</f>
        <v>0</v>
      </c>
      <c r="AW45" s="29">
        <f t="shared" si="44"/>
        <v>0</v>
      </c>
      <c r="AX45" s="27"/>
      <c r="AY45" s="29">
        <f>SUM(AY46:AY56)</f>
        <v>0</v>
      </c>
      <c r="AZ45" s="27"/>
      <c r="BA45" s="29">
        <f>SUM(BA46:BA56)</f>
        <v>0</v>
      </c>
      <c r="BB45" s="27"/>
      <c r="BC45" s="29">
        <f>SUM(BC46:BC56)</f>
        <v>0</v>
      </c>
      <c r="BD45" s="27"/>
      <c r="BE45" s="29">
        <f t="shared" si="10"/>
        <v>0</v>
      </c>
      <c r="BF45" s="27">
        <f t="shared" si="21"/>
        <v>0</v>
      </c>
      <c r="BG45" s="29">
        <f t="shared" ref="BG45:BG54" si="45">BE45+AW45+AO45+AG45</f>
        <v>533637</v>
      </c>
      <c r="BH45" s="27"/>
      <c r="BI45" s="29"/>
      <c r="BJ45" s="27"/>
      <c r="BK45" s="29"/>
      <c r="BL45" s="27"/>
      <c r="BM45" s="29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89.25" customHeight="1">
      <c r="A46" s="25"/>
      <c r="B46" s="25"/>
      <c r="C46" s="25"/>
      <c r="D46" s="25"/>
      <c r="E46" s="25"/>
      <c r="F46" s="25"/>
      <c r="G46" s="25"/>
      <c r="H46" s="30"/>
      <c r="I46" s="31"/>
      <c r="J46" s="31"/>
      <c r="K46" s="31"/>
      <c r="L46" s="30"/>
      <c r="M46" s="30"/>
      <c r="N46" s="32"/>
      <c r="O46" s="31"/>
      <c r="P46" s="31"/>
      <c r="Q46" s="31"/>
      <c r="R46" s="33"/>
      <c r="S46" s="31">
        <v>39100</v>
      </c>
      <c r="T46" s="31" t="s">
        <v>135</v>
      </c>
      <c r="U46" s="31">
        <v>11</v>
      </c>
      <c r="V46" s="30" t="s">
        <v>82</v>
      </c>
      <c r="W46" s="33" t="s">
        <v>88</v>
      </c>
      <c r="X46" s="31" t="s">
        <v>89</v>
      </c>
      <c r="Y46" s="31" t="s">
        <v>127</v>
      </c>
      <c r="Z46" s="31"/>
      <c r="AA46" s="34"/>
      <c r="AB46" s="31"/>
      <c r="AC46" s="34"/>
      <c r="AD46" s="31"/>
      <c r="AE46" s="34"/>
      <c r="AF46" s="31">
        <f t="shared" ref="AF46:AG46" si="46">Z46+AB46+AD46</f>
        <v>0</v>
      </c>
      <c r="AG46" s="34">
        <f t="shared" si="46"/>
        <v>0</v>
      </c>
      <c r="AH46" s="31"/>
      <c r="AI46" s="34">
        <v>5000</v>
      </c>
      <c r="AJ46" s="31"/>
      <c r="AK46" s="34"/>
      <c r="AL46" s="31"/>
      <c r="AM46" s="34"/>
      <c r="AN46" s="31">
        <f t="shared" ref="AN46:AO46" si="47">AH46+AJ46+AL46</f>
        <v>0</v>
      </c>
      <c r="AO46" s="34">
        <f t="shared" si="47"/>
        <v>5000</v>
      </c>
      <c r="AP46" s="31"/>
      <c r="AQ46" s="34"/>
      <c r="AR46" s="31"/>
      <c r="AS46" s="34"/>
      <c r="AT46" s="31"/>
      <c r="AU46" s="34"/>
      <c r="AV46" s="31">
        <f t="shared" ref="AV46:AW46" si="48">AP46+AR46+AT46</f>
        <v>0</v>
      </c>
      <c r="AW46" s="34">
        <f t="shared" si="48"/>
        <v>0</v>
      </c>
      <c r="AX46" s="31"/>
      <c r="AY46" s="34"/>
      <c r="AZ46" s="31"/>
      <c r="BA46" s="34"/>
      <c r="BB46" s="31"/>
      <c r="BC46" s="34"/>
      <c r="BD46" s="31"/>
      <c r="BE46" s="34">
        <f t="shared" si="10"/>
        <v>0</v>
      </c>
      <c r="BF46" s="31">
        <f t="shared" si="21"/>
        <v>0</v>
      </c>
      <c r="BG46" s="34">
        <f t="shared" si="45"/>
        <v>5000</v>
      </c>
      <c r="BH46" s="27"/>
      <c r="BI46" s="29"/>
      <c r="BJ46" s="27"/>
      <c r="BK46" s="29"/>
      <c r="BL46" s="27"/>
      <c r="BM46" s="29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89.25" customHeight="1">
      <c r="A47" s="25"/>
      <c r="B47" s="25"/>
      <c r="C47" s="25"/>
      <c r="D47" s="25"/>
      <c r="E47" s="25"/>
      <c r="F47" s="25"/>
      <c r="G47" s="25"/>
      <c r="H47" s="30"/>
      <c r="I47" s="31"/>
      <c r="J47" s="31"/>
      <c r="K47" s="31"/>
      <c r="L47" s="30"/>
      <c r="M47" s="30"/>
      <c r="N47" s="32"/>
      <c r="O47" s="31"/>
      <c r="P47" s="31"/>
      <c r="Q47" s="31"/>
      <c r="R47" s="33"/>
      <c r="S47" s="31">
        <v>32200</v>
      </c>
      <c r="T47" s="31" t="s">
        <v>136</v>
      </c>
      <c r="U47" s="31">
        <v>11</v>
      </c>
      <c r="V47" s="30" t="s">
        <v>82</v>
      </c>
      <c r="W47" s="33" t="s">
        <v>88</v>
      </c>
      <c r="X47" s="31" t="s">
        <v>89</v>
      </c>
      <c r="Y47" s="31" t="s">
        <v>127</v>
      </c>
      <c r="Z47" s="31"/>
      <c r="AA47" s="34"/>
      <c r="AB47" s="31"/>
      <c r="AC47" s="34"/>
      <c r="AD47" s="31"/>
      <c r="AE47" s="34">
        <v>150000</v>
      </c>
      <c r="AF47" s="31">
        <f t="shared" ref="AF47:AG47" si="49">Z47+AB47+AD47</f>
        <v>0</v>
      </c>
      <c r="AG47" s="34">
        <f t="shared" si="49"/>
        <v>150000</v>
      </c>
      <c r="AH47" s="31"/>
      <c r="AI47" s="34"/>
      <c r="AJ47" s="31"/>
      <c r="AK47" s="34"/>
      <c r="AL47" s="31"/>
      <c r="AM47" s="34"/>
      <c r="AN47" s="31">
        <f t="shared" ref="AN47:AO47" si="50">AH47+AJ47+AL47</f>
        <v>0</v>
      </c>
      <c r="AO47" s="34">
        <f t="shared" si="50"/>
        <v>0</v>
      </c>
      <c r="AP47" s="31"/>
      <c r="AQ47" s="34"/>
      <c r="AR47" s="31"/>
      <c r="AS47" s="34"/>
      <c r="AT47" s="31"/>
      <c r="AU47" s="34"/>
      <c r="AV47" s="31">
        <f t="shared" ref="AV47:AW47" si="51">AP47+AR47+AT47</f>
        <v>0</v>
      </c>
      <c r="AW47" s="34">
        <f t="shared" si="51"/>
        <v>0</v>
      </c>
      <c r="AX47" s="31"/>
      <c r="AY47" s="34"/>
      <c r="AZ47" s="31"/>
      <c r="BA47" s="34"/>
      <c r="BB47" s="31"/>
      <c r="BC47" s="34"/>
      <c r="BD47" s="31"/>
      <c r="BE47" s="34">
        <f t="shared" si="10"/>
        <v>0</v>
      </c>
      <c r="BF47" s="31">
        <f t="shared" si="21"/>
        <v>0</v>
      </c>
      <c r="BG47" s="34">
        <f t="shared" si="45"/>
        <v>150000</v>
      </c>
      <c r="BH47" s="27"/>
      <c r="BI47" s="29"/>
      <c r="BJ47" s="27"/>
      <c r="BK47" s="29"/>
      <c r="BL47" s="27"/>
      <c r="BM47" s="29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89.25" customHeight="1">
      <c r="A48" s="25"/>
      <c r="B48" s="25"/>
      <c r="C48" s="25"/>
      <c r="D48" s="25"/>
      <c r="E48" s="25"/>
      <c r="F48" s="25"/>
      <c r="G48" s="25"/>
      <c r="H48" s="30"/>
      <c r="I48" s="31"/>
      <c r="J48" s="31"/>
      <c r="K48" s="31"/>
      <c r="L48" s="30"/>
      <c r="M48" s="30"/>
      <c r="N48" s="32"/>
      <c r="O48" s="31"/>
      <c r="P48" s="31"/>
      <c r="Q48" s="31"/>
      <c r="R48" s="33"/>
      <c r="S48" s="31">
        <v>32310</v>
      </c>
      <c r="T48" s="31" t="s">
        <v>137</v>
      </c>
      <c r="U48" s="31">
        <v>11</v>
      </c>
      <c r="V48" s="30" t="s">
        <v>82</v>
      </c>
      <c r="W48" s="33" t="s">
        <v>88</v>
      </c>
      <c r="X48" s="31" t="s">
        <v>89</v>
      </c>
      <c r="Y48" s="31" t="s">
        <v>124</v>
      </c>
      <c r="Z48" s="31"/>
      <c r="AA48" s="34"/>
      <c r="AB48" s="31"/>
      <c r="AC48" s="34"/>
      <c r="AD48" s="31"/>
      <c r="AE48" s="34">
        <v>94090</v>
      </c>
      <c r="AF48" s="31">
        <f t="shared" ref="AF48:AG48" si="52">Z48+AB48+AD48</f>
        <v>0</v>
      </c>
      <c r="AG48" s="34">
        <f t="shared" si="52"/>
        <v>94090</v>
      </c>
      <c r="AH48" s="31"/>
      <c r="AI48" s="34"/>
      <c r="AJ48" s="31"/>
      <c r="AK48" s="34"/>
      <c r="AL48" s="31"/>
      <c r="AM48" s="34"/>
      <c r="AN48" s="31">
        <f t="shared" ref="AN48:AO48" si="53">AH48+AJ48+AL48</f>
        <v>0</v>
      </c>
      <c r="AO48" s="34">
        <f t="shared" si="53"/>
        <v>0</v>
      </c>
      <c r="AP48" s="31"/>
      <c r="AQ48" s="34"/>
      <c r="AR48" s="31"/>
      <c r="AS48" s="34"/>
      <c r="AT48" s="31"/>
      <c r="AU48" s="34"/>
      <c r="AV48" s="31">
        <f t="shared" ref="AV48:AW48" si="54">AP48+AR48+AT48</f>
        <v>0</v>
      </c>
      <c r="AW48" s="34">
        <f t="shared" si="54"/>
        <v>0</v>
      </c>
      <c r="AX48" s="31"/>
      <c r="AY48" s="34"/>
      <c r="AZ48" s="31"/>
      <c r="BA48" s="34"/>
      <c r="BB48" s="31"/>
      <c r="BC48" s="34"/>
      <c r="BD48" s="31"/>
      <c r="BE48" s="34">
        <f t="shared" si="10"/>
        <v>0</v>
      </c>
      <c r="BF48" s="31">
        <f t="shared" si="21"/>
        <v>0</v>
      </c>
      <c r="BG48" s="34">
        <f t="shared" si="45"/>
        <v>94090</v>
      </c>
      <c r="BH48" s="27"/>
      <c r="BI48" s="29"/>
      <c r="BJ48" s="27"/>
      <c r="BK48" s="29"/>
      <c r="BL48" s="27"/>
      <c r="BM48" s="29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89.25" customHeight="1">
      <c r="A49" s="25"/>
      <c r="B49" s="25"/>
      <c r="C49" s="25"/>
      <c r="D49" s="25"/>
      <c r="E49" s="25"/>
      <c r="F49" s="25"/>
      <c r="G49" s="25"/>
      <c r="H49" s="30"/>
      <c r="I49" s="31"/>
      <c r="J49" s="31"/>
      <c r="K49" s="31"/>
      <c r="L49" s="30"/>
      <c r="M49" s="30"/>
      <c r="N49" s="32"/>
      <c r="O49" s="31"/>
      <c r="P49" s="31"/>
      <c r="Q49" s="31"/>
      <c r="R49" s="33"/>
      <c r="S49" s="31">
        <v>33100</v>
      </c>
      <c r="T49" s="31" t="s">
        <v>138</v>
      </c>
      <c r="U49" s="31">
        <v>11</v>
      </c>
      <c r="V49" s="30" t="s">
        <v>139</v>
      </c>
      <c r="W49" s="33" t="s">
        <v>88</v>
      </c>
      <c r="X49" s="31" t="s">
        <v>89</v>
      </c>
      <c r="Y49" s="31" t="s">
        <v>124</v>
      </c>
      <c r="Z49" s="31"/>
      <c r="AA49" s="34"/>
      <c r="AB49" s="31"/>
      <c r="AC49" s="34"/>
      <c r="AD49" s="31"/>
      <c r="AE49" s="34">
        <v>10000</v>
      </c>
      <c r="AF49" s="31">
        <f t="shared" ref="AF49:AG49" si="55">Z49+AB49+AD49</f>
        <v>0</v>
      </c>
      <c r="AG49" s="34">
        <f t="shared" si="55"/>
        <v>10000</v>
      </c>
      <c r="AH49" s="31"/>
      <c r="AI49" s="34"/>
      <c r="AJ49" s="31"/>
      <c r="AK49" s="34"/>
      <c r="AL49" s="31"/>
      <c r="AM49" s="34"/>
      <c r="AN49" s="31">
        <f t="shared" ref="AN49:AO49" si="56">AH49+AJ49+AL49</f>
        <v>0</v>
      </c>
      <c r="AO49" s="34">
        <f t="shared" si="56"/>
        <v>0</v>
      </c>
      <c r="AP49" s="31"/>
      <c r="AQ49" s="34"/>
      <c r="AR49" s="31"/>
      <c r="AS49" s="34"/>
      <c r="AT49" s="31"/>
      <c r="AU49" s="34"/>
      <c r="AV49" s="31"/>
      <c r="AW49" s="34">
        <f t="shared" ref="AW49:AW54" si="57">AQ49+AS49+AU49</f>
        <v>0</v>
      </c>
      <c r="AX49" s="31"/>
      <c r="AY49" s="34"/>
      <c r="AZ49" s="31"/>
      <c r="BA49" s="34"/>
      <c r="BB49" s="31"/>
      <c r="BC49" s="34"/>
      <c r="BD49" s="31"/>
      <c r="BE49" s="34">
        <f t="shared" si="10"/>
        <v>0</v>
      </c>
      <c r="BF49" s="31">
        <f t="shared" si="21"/>
        <v>0</v>
      </c>
      <c r="BG49" s="34">
        <f t="shared" si="45"/>
        <v>10000</v>
      </c>
      <c r="BH49" s="27"/>
      <c r="BI49" s="29"/>
      <c r="BJ49" s="27"/>
      <c r="BK49" s="29"/>
      <c r="BL49" s="27"/>
      <c r="BM49" s="29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89.25" customHeight="1">
      <c r="A50" s="25"/>
      <c r="B50" s="25"/>
      <c r="C50" s="25"/>
      <c r="D50" s="25"/>
      <c r="E50" s="25"/>
      <c r="F50" s="25"/>
      <c r="G50" s="25"/>
      <c r="H50" s="30"/>
      <c r="I50" s="31"/>
      <c r="J50" s="31"/>
      <c r="K50" s="31"/>
      <c r="L50" s="30"/>
      <c r="M50" s="30"/>
      <c r="N50" s="32"/>
      <c r="O50" s="31"/>
      <c r="P50" s="31"/>
      <c r="Q50" s="31"/>
      <c r="R50" s="33"/>
      <c r="S50" s="31">
        <v>35100</v>
      </c>
      <c r="T50" s="31" t="s">
        <v>140</v>
      </c>
      <c r="U50" s="31">
        <v>11</v>
      </c>
      <c r="V50" s="30" t="s">
        <v>139</v>
      </c>
      <c r="W50" s="33" t="s">
        <v>88</v>
      </c>
      <c r="X50" s="31" t="s">
        <v>89</v>
      </c>
      <c r="Y50" s="31" t="s">
        <v>124</v>
      </c>
      <c r="Z50" s="31"/>
      <c r="AA50" s="34"/>
      <c r="AB50" s="31"/>
      <c r="AC50" s="34"/>
      <c r="AD50" s="31"/>
      <c r="AE50" s="34"/>
      <c r="AF50" s="31"/>
      <c r="AG50" s="34">
        <f t="shared" ref="AG50:AG54" si="58">AA50+AC50+AE50</f>
        <v>0</v>
      </c>
      <c r="AH50" s="31"/>
      <c r="AI50" s="34">
        <v>10000</v>
      </c>
      <c r="AJ50" s="31"/>
      <c r="AK50" s="34"/>
      <c r="AL50" s="31"/>
      <c r="AM50" s="34"/>
      <c r="AN50" s="31">
        <f t="shared" ref="AN50:AO50" si="59">AH50+AJ50+AL50</f>
        <v>0</v>
      </c>
      <c r="AO50" s="34">
        <f t="shared" si="59"/>
        <v>10000</v>
      </c>
      <c r="AP50" s="31"/>
      <c r="AQ50" s="34"/>
      <c r="AR50" s="31"/>
      <c r="AS50" s="34"/>
      <c r="AT50" s="31"/>
      <c r="AU50" s="34"/>
      <c r="AV50" s="31"/>
      <c r="AW50" s="34">
        <f t="shared" si="57"/>
        <v>0</v>
      </c>
      <c r="AX50" s="31"/>
      <c r="AY50" s="34"/>
      <c r="AZ50" s="31"/>
      <c r="BA50" s="34"/>
      <c r="BB50" s="31"/>
      <c r="BC50" s="34"/>
      <c r="BD50" s="31"/>
      <c r="BE50" s="34">
        <f t="shared" si="10"/>
        <v>0</v>
      </c>
      <c r="BF50" s="31">
        <f t="shared" si="21"/>
        <v>0</v>
      </c>
      <c r="BG50" s="34">
        <f t="shared" si="45"/>
        <v>10000</v>
      </c>
      <c r="BH50" s="27"/>
      <c r="BI50" s="29"/>
      <c r="BJ50" s="27"/>
      <c r="BK50" s="29"/>
      <c r="BL50" s="27"/>
      <c r="BM50" s="29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89.25" customHeight="1">
      <c r="A51" s="25"/>
      <c r="B51" s="25"/>
      <c r="C51" s="25"/>
      <c r="D51" s="25"/>
      <c r="E51" s="25"/>
      <c r="F51" s="25"/>
      <c r="G51" s="25"/>
      <c r="H51" s="30"/>
      <c r="I51" s="31"/>
      <c r="J51" s="31"/>
      <c r="K51" s="31"/>
      <c r="L51" s="30"/>
      <c r="M51" s="30"/>
      <c r="N51" s="32"/>
      <c r="O51" s="31"/>
      <c r="P51" s="31"/>
      <c r="Q51" s="31"/>
      <c r="R51" s="33"/>
      <c r="S51" s="31">
        <v>35800</v>
      </c>
      <c r="T51" s="31" t="s">
        <v>141</v>
      </c>
      <c r="U51" s="31">
        <v>11</v>
      </c>
      <c r="V51" s="30" t="s">
        <v>139</v>
      </c>
      <c r="W51" s="33" t="s">
        <v>88</v>
      </c>
      <c r="X51" s="31" t="s">
        <v>89</v>
      </c>
      <c r="Y51" s="31" t="s">
        <v>124</v>
      </c>
      <c r="Z51" s="31"/>
      <c r="AA51" s="34"/>
      <c r="AB51" s="31"/>
      <c r="AC51" s="34"/>
      <c r="AD51" s="31"/>
      <c r="AE51" s="34"/>
      <c r="AF51" s="31"/>
      <c r="AG51" s="34">
        <f t="shared" si="58"/>
        <v>0</v>
      </c>
      <c r="AH51" s="31"/>
      <c r="AI51" s="34">
        <v>8000</v>
      </c>
      <c r="AJ51" s="31"/>
      <c r="AK51" s="34"/>
      <c r="AL51" s="31"/>
      <c r="AM51" s="34"/>
      <c r="AN51" s="31">
        <f t="shared" ref="AN51:AO51" si="60">AH51+AJ51+AL51</f>
        <v>0</v>
      </c>
      <c r="AO51" s="34">
        <f t="shared" si="60"/>
        <v>8000</v>
      </c>
      <c r="AP51" s="31"/>
      <c r="AQ51" s="34"/>
      <c r="AR51" s="31"/>
      <c r="AS51" s="34"/>
      <c r="AT51" s="31"/>
      <c r="AU51" s="34"/>
      <c r="AV51" s="31"/>
      <c r="AW51" s="34">
        <f t="shared" si="57"/>
        <v>0</v>
      </c>
      <c r="AX51" s="31"/>
      <c r="AY51" s="34"/>
      <c r="AZ51" s="31"/>
      <c r="BA51" s="34"/>
      <c r="BB51" s="31"/>
      <c r="BC51" s="34"/>
      <c r="BD51" s="31"/>
      <c r="BE51" s="34">
        <f t="shared" si="10"/>
        <v>0</v>
      </c>
      <c r="BF51" s="31">
        <f t="shared" si="21"/>
        <v>0</v>
      </c>
      <c r="BG51" s="34">
        <f t="shared" si="45"/>
        <v>8000</v>
      </c>
      <c r="BH51" s="27"/>
      <c r="BI51" s="29"/>
      <c r="BJ51" s="27"/>
      <c r="BK51" s="29"/>
      <c r="BL51" s="27"/>
      <c r="BM51" s="29"/>
      <c r="BN51" s="2"/>
      <c r="BO51" s="2"/>
      <c r="BP51" s="2"/>
      <c r="BQ51" s="2"/>
      <c r="BR51" s="2"/>
      <c r="BS51" s="2"/>
      <c r="BT51" s="2"/>
      <c r="BU51" s="2"/>
      <c r="BV51" s="2"/>
    </row>
    <row r="52" spans="1:74" ht="89.25" customHeight="1">
      <c r="A52" s="25"/>
      <c r="B52" s="25"/>
      <c r="C52" s="25"/>
      <c r="D52" s="25"/>
      <c r="E52" s="25"/>
      <c r="F52" s="25"/>
      <c r="G52" s="25"/>
      <c r="H52" s="30"/>
      <c r="I52" s="31"/>
      <c r="J52" s="31"/>
      <c r="K52" s="31"/>
      <c r="L52" s="30"/>
      <c r="M52" s="30"/>
      <c r="N52" s="32"/>
      <c r="O52" s="31"/>
      <c r="P52" s="31"/>
      <c r="Q52" s="31"/>
      <c r="R52" s="33"/>
      <c r="S52" s="31">
        <v>39200</v>
      </c>
      <c r="T52" s="31" t="s">
        <v>142</v>
      </c>
      <c r="U52" s="31">
        <v>11</v>
      </c>
      <c r="V52" s="30" t="s">
        <v>134</v>
      </c>
      <c r="W52" s="33" t="s">
        <v>88</v>
      </c>
      <c r="X52" s="31" t="s">
        <v>89</v>
      </c>
      <c r="Y52" s="31" t="s">
        <v>124</v>
      </c>
      <c r="Z52" s="31"/>
      <c r="AA52" s="34"/>
      <c r="AB52" s="31"/>
      <c r="AC52" s="34"/>
      <c r="AD52" s="31"/>
      <c r="AE52" s="34"/>
      <c r="AF52" s="31"/>
      <c r="AG52" s="34">
        <f t="shared" si="58"/>
        <v>0</v>
      </c>
      <c r="AH52" s="31"/>
      <c r="AI52" s="34">
        <v>8000</v>
      </c>
      <c r="AJ52" s="31"/>
      <c r="AK52" s="34"/>
      <c r="AL52" s="31"/>
      <c r="AM52" s="34"/>
      <c r="AN52" s="31">
        <f t="shared" ref="AN52:AO52" si="61">AH52+AJ52+AL52</f>
        <v>0</v>
      </c>
      <c r="AO52" s="34">
        <f t="shared" si="61"/>
        <v>8000</v>
      </c>
      <c r="AP52" s="31"/>
      <c r="AQ52" s="34"/>
      <c r="AR52" s="31"/>
      <c r="AS52" s="34"/>
      <c r="AT52" s="31"/>
      <c r="AU52" s="34"/>
      <c r="AV52" s="31"/>
      <c r="AW52" s="34">
        <f t="shared" si="57"/>
        <v>0</v>
      </c>
      <c r="AX52" s="31"/>
      <c r="AY52" s="34"/>
      <c r="AZ52" s="31"/>
      <c r="BA52" s="34"/>
      <c r="BB52" s="31"/>
      <c r="BC52" s="34"/>
      <c r="BD52" s="31"/>
      <c r="BE52" s="34">
        <f t="shared" si="10"/>
        <v>0</v>
      </c>
      <c r="BF52" s="31">
        <f t="shared" si="21"/>
        <v>0</v>
      </c>
      <c r="BG52" s="34">
        <f t="shared" si="45"/>
        <v>8000</v>
      </c>
      <c r="BH52" s="27"/>
      <c r="BI52" s="29"/>
      <c r="BJ52" s="27"/>
      <c r="BK52" s="29"/>
      <c r="BL52" s="27"/>
      <c r="BM52" s="29"/>
      <c r="BN52" s="2"/>
      <c r="BO52" s="2"/>
      <c r="BP52" s="2"/>
      <c r="BQ52" s="2"/>
      <c r="BR52" s="2"/>
      <c r="BS52" s="2"/>
      <c r="BT52" s="2"/>
      <c r="BU52" s="2"/>
      <c r="BV52" s="2"/>
    </row>
    <row r="53" spans="1:74" ht="89.25" customHeight="1">
      <c r="A53" s="25"/>
      <c r="B53" s="25"/>
      <c r="C53" s="25"/>
      <c r="D53" s="25"/>
      <c r="E53" s="25"/>
      <c r="F53" s="25"/>
      <c r="G53" s="25"/>
      <c r="H53" s="30"/>
      <c r="I53" s="31"/>
      <c r="J53" s="31"/>
      <c r="K53" s="31"/>
      <c r="L53" s="30"/>
      <c r="M53" s="30"/>
      <c r="N53" s="32"/>
      <c r="O53" s="31"/>
      <c r="P53" s="31"/>
      <c r="Q53" s="31"/>
      <c r="R53" s="33"/>
      <c r="S53" s="31">
        <v>39530</v>
      </c>
      <c r="T53" s="31" t="s">
        <v>143</v>
      </c>
      <c r="U53" s="31">
        <v>11</v>
      </c>
      <c r="V53" s="30" t="s">
        <v>82</v>
      </c>
      <c r="W53" s="33" t="s">
        <v>88</v>
      </c>
      <c r="X53" s="31" t="s">
        <v>89</v>
      </c>
      <c r="Y53" s="31" t="s">
        <v>144</v>
      </c>
      <c r="Z53" s="31"/>
      <c r="AA53" s="34"/>
      <c r="AB53" s="31"/>
      <c r="AC53" s="34"/>
      <c r="AD53" s="31"/>
      <c r="AE53" s="34"/>
      <c r="AF53" s="31"/>
      <c r="AG53" s="34">
        <f t="shared" si="58"/>
        <v>0</v>
      </c>
      <c r="AH53" s="31"/>
      <c r="AI53" s="34">
        <v>20000</v>
      </c>
      <c r="AJ53" s="31"/>
      <c r="AK53" s="34"/>
      <c r="AL53" s="31"/>
      <c r="AM53" s="34"/>
      <c r="AN53" s="31"/>
      <c r="AO53" s="34">
        <f t="shared" ref="AO53:AO54" si="62">AI53+AK53+AM53</f>
        <v>20000</v>
      </c>
      <c r="AP53" s="31"/>
      <c r="AQ53" s="34"/>
      <c r="AR53" s="31"/>
      <c r="AS53" s="34"/>
      <c r="AT53" s="31"/>
      <c r="AU53" s="34"/>
      <c r="AV53" s="31"/>
      <c r="AW53" s="34">
        <f t="shared" si="57"/>
        <v>0</v>
      </c>
      <c r="AX53" s="31"/>
      <c r="AY53" s="34"/>
      <c r="AZ53" s="31"/>
      <c r="BA53" s="34"/>
      <c r="BB53" s="31"/>
      <c r="BC53" s="34"/>
      <c r="BD53" s="31"/>
      <c r="BE53" s="34">
        <f t="shared" si="10"/>
        <v>0</v>
      </c>
      <c r="BF53" s="31">
        <f t="shared" si="21"/>
        <v>0</v>
      </c>
      <c r="BG53" s="34">
        <f t="shared" si="45"/>
        <v>20000</v>
      </c>
      <c r="BH53" s="27"/>
      <c r="BI53" s="29"/>
      <c r="BJ53" s="27"/>
      <c r="BK53" s="29"/>
      <c r="BL53" s="27"/>
      <c r="BM53" s="29"/>
      <c r="BN53" s="2"/>
      <c r="BO53" s="2"/>
      <c r="BP53" s="2"/>
      <c r="BQ53" s="2"/>
      <c r="BR53" s="2"/>
      <c r="BS53" s="2"/>
      <c r="BT53" s="2"/>
      <c r="BU53" s="2"/>
      <c r="BV53" s="2"/>
    </row>
    <row r="54" spans="1:74" ht="89.25" customHeight="1">
      <c r="A54" s="25"/>
      <c r="B54" s="25"/>
      <c r="C54" s="25"/>
      <c r="D54" s="25"/>
      <c r="E54" s="25"/>
      <c r="F54" s="25"/>
      <c r="G54" s="25"/>
      <c r="H54" s="30"/>
      <c r="I54" s="31"/>
      <c r="J54" s="31"/>
      <c r="K54" s="31"/>
      <c r="L54" s="30"/>
      <c r="M54" s="30"/>
      <c r="N54" s="32"/>
      <c r="O54" s="31"/>
      <c r="P54" s="31"/>
      <c r="Q54" s="31"/>
      <c r="R54" s="33"/>
      <c r="S54" s="31">
        <v>39600</v>
      </c>
      <c r="T54" s="31" t="s">
        <v>145</v>
      </c>
      <c r="U54" s="31">
        <v>11</v>
      </c>
      <c r="V54" s="30" t="s">
        <v>82</v>
      </c>
      <c r="W54" s="33" t="s">
        <v>88</v>
      </c>
      <c r="X54" s="31" t="s">
        <v>89</v>
      </c>
      <c r="Y54" s="31" t="s">
        <v>124</v>
      </c>
      <c r="Z54" s="31"/>
      <c r="AA54" s="34"/>
      <c r="AB54" s="31"/>
      <c r="AC54" s="34"/>
      <c r="AD54" s="31"/>
      <c r="AE54" s="34"/>
      <c r="AF54" s="31"/>
      <c r="AG54" s="34">
        <f t="shared" si="58"/>
        <v>0</v>
      </c>
      <c r="AH54" s="31"/>
      <c r="AI54" s="34">
        <v>50000</v>
      </c>
      <c r="AJ54" s="31"/>
      <c r="AK54" s="34"/>
      <c r="AL54" s="31"/>
      <c r="AM54" s="34"/>
      <c r="AN54" s="31"/>
      <c r="AO54" s="34">
        <f t="shared" si="62"/>
        <v>50000</v>
      </c>
      <c r="AP54" s="31"/>
      <c r="AQ54" s="34"/>
      <c r="AR54" s="31"/>
      <c r="AS54" s="34"/>
      <c r="AT54" s="31"/>
      <c r="AU54" s="34"/>
      <c r="AV54" s="31"/>
      <c r="AW54" s="34">
        <f t="shared" si="57"/>
        <v>0</v>
      </c>
      <c r="AX54" s="31"/>
      <c r="AY54" s="34"/>
      <c r="AZ54" s="31"/>
      <c r="BA54" s="34"/>
      <c r="BB54" s="31"/>
      <c r="BC54" s="34"/>
      <c r="BD54" s="31"/>
      <c r="BE54" s="34">
        <f t="shared" si="10"/>
        <v>0</v>
      </c>
      <c r="BF54" s="31"/>
      <c r="BG54" s="34">
        <f t="shared" si="45"/>
        <v>50000</v>
      </c>
      <c r="BH54" s="27"/>
      <c r="BI54" s="29"/>
      <c r="BJ54" s="27"/>
      <c r="BK54" s="29"/>
      <c r="BL54" s="27"/>
      <c r="BM54" s="29"/>
      <c r="BN54" s="2"/>
      <c r="BO54" s="2"/>
      <c r="BP54" s="2"/>
      <c r="BQ54" s="2"/>
      <c r="BR54" s="2"/>
      <c r="BS54" s="2"/>
      <c r="BT54" s="2"/>
      <c r="BU54" s="2"/>
      <c r="BV54" s="2"/>
    </row>
    <row r="55" spans="1:74" ht="89.25" customHeight="1">
      <c r="A55" s="25"/>
      <c r="B55" s="25"/>
      <c r="C55" s="25"/>
      <c r="D55" s="25"/>
      <c r="E55" s="25"/>
      <c r="F55" s="25"/>
      <c r="G55" s="25"/>
      <c r="H55" s="30"/>
      <c r="I55" s="31"/>
      <c r="J55" s="31"/>
      <c r="K55" s="31"/>
      <c r="L55" s="30"/>
      <c r="M55" s="30"/>
      <c r="N55" s="32"/>
      <c r="O55" s="31"/>
      <c r="P55" s="31"/>
      <c r="Q55" s="31"/>
      <c r="R55" s="33"/>
      <c r="S55" s="31">
        <v>42710</v>
      </c>
      <c r="T55" s="31" t="s">
        <v>146</v>
      </c>
      <c r="U55" s="31">
        <v>11</v>
      </c>
      <c r="V55" s="30" t="s">
        <v>82</v>
      </c>
      <c r="W55" s="33" t="s">
        <v>88</v>
      </c>
      <c r="X55" s="31" t="s">
        <v>89</v>
      </c>
      <c r="Y55" s="31" t="s">
        <v>124</v>
      </c>
      <c r="Z55" s="31"/>
      <c r="AA55" s="34"/>
      <c r="AB55" s="31"/>
      <c r="AC55" s="34"/>
      <c r="AD55" s="31"/>
      <c r="AE55" s="34">
        <v>28547</v>
      </c>
      <c r="AF55" s="31">
        <f t="shared" ref="AF55:AG55" si="63">Z55+AB55+AD55</f>
        <v>0</v>
      </c>
      <c r="AG55" s="34">
        <f t="shared" si="63"/>
        <v>28547</v>
      </c>
      <c r="AH55" s="31"/>
      <c r="AI55" s="34"/>
      <c r="AJ55" s="31"/>
      <c r="AK55" s="34"/>
      <c r="AL55" s="31"/>
      <c r="AM55" s="34"/>
      <c r="AN55" s="31">
        <f t="shared" ref="AN55:AO55" si="64">AH55+AJ55+AL55</f>
        <v>0</v>
      </c>
      <c r="AO55" s="34">
        <f t="shared" si="64"/>
        <v>0</v>
      </c>
      <c r="AP55" s="31"/>
      <c r="AQ55" s="34"/>
      <c r="AR55" s="31"/>
      <c r="AS55" s="34"/>
      <c r="AT55" s="31"/>
      <c r="AU55" s="34"/>
      <c r="AV55" s="31">
        <f t="shared" ref="AV55:AW55" si="65">AP55+AR55+AT55</f>
        <v>0</v>
      </c>
      <c r="AW55" s="34">
        <f t="shared" si="65"/>
        <v>0</v>
      </c>
      <c r="AX55" s="31"/>
      <c r="AY55" s="34"/>
      <c r="AZ55" s="31"/>
      <c r="BA55" s="34"/>
      <c r="BB55" s="31"/>
      <c r="BC55" s="34"/>
      <c r="BD55" s="31"/>
      <c r="BE55" s="34">
        <f t="shared" si="10"/>
        <v>0</v>
      </c>
      <c r="BF55" s="31">
        <f t="shared" ref="BF55:BG55" si="66">BD55+AV55+AN55+AF55</f>
        <v>0</v>
      </c>
      <c r="BG55" s="34">
        <f t="shared" si="66"/>
        <v>28547</v>
      </c>
      <c r="BH55" s="27"/>
      <c r="BI55" s="29"/>
      <c r="BJ55" s="27"/>
      <c r="BK55" s="29"/>
      <c r="BL55" s="27"/>
      <c r="BM55" s="29"/>
      <c r="BN55" s="2"/>
      <c r="BO55" s="2"/>
      <c r="BP55" s="2"/>
      <c r="BQ55" s="2"/>
      <c r="BR55" s="2"/>
      <c r="BS55" s="2"/>
      <c r="BT55" s="2"/>
      <c r="BU55" s="2"/>
      <c r="BV55" s="2"/>
    </row>
    <row r="56" spans="1:74" ht="89.25" customHeight="1">
      <c r="A56" s="25"/>
      <c r="B56" s="25"/>
      <c r="C56" s="25"/>
      <c r="D56" s="25"/>
      <c r="E56" s="25"/>
      <c r="F56" s="25"/>
      <c r="G56" s="25"/>
      <c r="H56" s="30"/>
      <c r="I56" s="31"/>
      <c r="J56" s="31"/>
      <c r="K56" s="31"/>
      <c r="L56" s="30"/>
      <c r="M56" s="30"/>
      <c r="N56" s="32"/>
      <c r="O56" s="31"/>
      <c r="P56" s="31"/>
      <c r="Q56" s="31"/>
      <c r="R56" s="33"/>
      <c r="S56" s="31">
        <v>42600</v>
      </c>
      <c r="T56" s="31" t="s">
        <v>147</v>
      </c>
      <c r="U56" s="31">
        <v>11</v>
      </c>
      <c r="V56" s="30" t="s">
        <v>82</v>
      </c>
      <c r="W56" s="33" t="s">
        <v>88</v>
      </c>
      <c r="X56" s="31" t="s">
        <v>89</v>
      </c>
      <c r="Y56" s="31" t="s">
        <v>124</v>
      </c>
      <c r="Z56" s="31"/>
      <c r="AA56" s="34"/>
      <c r="AB56" s="31"/>
      <c r="AC56" s="34"/>
      <c r="AD56" s="31"/>
      <c r="AE56" s="34"/>
      <c r="AF56" s="31"/>
      <c r="AG56" s="34">
        <f>AA56+AC56+AE56</f>
        <v>0</v>
      </c>
      <c r="AH56" s="31"/>
      <c r="AI56" s="34">
        <v>150000</v>
      </c>
      <c r="AJ56" s="31"/>
      <c r="AK56" s="34"/>
      <c r="AL56" s="31"/>
      <c r="AM56" s="34"/>
      <c r="AN56" s="31"/>
      <c r="AO56" s="34">
        <f>AI56+AK56+AM56</f>
        <v>150000</v>
      </c>
      <c r="AP56" s="31"/>
      <c r="AQ56" s="34"/>
      <c r="AR56" s="31"/>
      <c r="AS56" s="34"/>
      <c r="AT56" s="31"/>
      <c r="AU56" s="34"/>
      <c r="AV56" s="31"/>
      <c r="AW56" s="34">
        <f>AQ56+AS56+AU56</f>
        <v>0</v>
      </c>
      <c r="AX56" s="31"/>
      <c r="AY56" s="34"/>
      <c r="AZ56" s="31"/>
      <c r="BA56" s="34"/>
      <c r="BB56" s="31"/>
      <c r="BC56" s="34"/>
      <c r="BD56" s="31"/>
      <c r="BE56" s="34">
        <f t="shared" si="10"/>
        <v>0</v>
      </c>
      <c r="BF56" s="31"/>
      <c r="BG56" s="34">
        <f>BE56+AW56+AO56+AG56</f>
        <v>150000</v>
      </c>
      <c r="BH56" s="27"/>
      <c r="BI56" s="29"/>
      <c r="BJ56" s="27"/>
      <c r="BK56" s="29"/>
      <c r="BL56" s="27"/>
      <c r="BM56" s="29"/>
      <c r="BN56" s="2"/>
      <c r="BO56" s="2"/>
      <c r="BP56" s="2"/>
      <c r="BQ56" s="2"/>
      <c r="BR56" s="2"/>
      <c r="BS56" s="2"/>
      <c r="BT56" s="2"/>
      <c r="BU56" s="2"/>
      <c r="BV56" s="2"/>
    </row>
    <row r="57" spans="1:74" ht="89.25" customHeight="1">
      <c r="A57" s="25"/>
      <c r="B57" s="25"/>
      <c r="C57" s="25"/>
      <c r="D57" s="25"/>
      <c r="E57" s="25"/>
      <c r="F57" s="25"/>
      <c r="G57" s="25"/>
      <c r="H57" s="26" t="s">
        <v>81</v>
      </c>
      <c r="I57" s="27">
        <v>147</v>
      </c>
      <c r="J57" s="27" t="s">
        <v>81</v>
      </c>
      <c r="K57" s="27">
        <v>0</v>
      </c>
      <c r="L57" s="26" t="s">
        <v>82</v>
      </c>
      <c r="M57" s="26" t="s">
        <v>94</v>
      </c>
      <c r="N57" s="38" t="s">
        <v>148</v>
      </c>
      <c r="O57" s="27">
        <v>1039</v>
      </c>
      <c r="P57" s="27" t="s">
        <v>149</v>
      </c>
      <c r="Q57" s="27">
        <v>1</v>
      </c>
      <c r="R57" s="28" t="s">
        <v>86</v>
      </c>
      <c r="S57" s="27" t="s">
        <v>132</v>
      </c>
      <c r="T57" s="27" t="s">
        <v>102</v>
      </c>
      <c r="U57" s="27">
        <v>11</v>
      </c>
      <c r="V57" s="26" t="s">
        <v>82</v>
      </c>
      <c r="W57" s="28" t="s">
        <v>88</v>
      </c>
      <c r="X57" s="27" t="s">
        <v>89</v>
      </c>
      <c r="Y57" s="27" t="s">
        <v>150</v>
      </c>
      <c r="Z57" s="27"/>
      <c r="AA57" s="29">
        <f>SUM(AA58)</f>
        <v>0</v>
      </c>
      <c r="AB57" s="27"/>
      <c r="AC57" s="29">
        <f>SUM(AC58)</f>
        <v>0</v>
      </c>
      <c r="AD57" s="27"/>
      <c r="AE57" s="29">
        <f>SUM(AE58)</f>
        <v>0</v>
      </c>
      <c r="AF57" s="27">
        <f t="shared" ref="AF57:AG57" si="67">Z57+AB57+AD57</f>
        <v>0</v>
      </c>
      <c r="AG57" s="29">
        <f t="shared" si="67"/>
        <v>0</v>
      </c>
      <c r="AH57" s="27"/>
      <c r="AI57" s="29">
        <f>SUM(AI58)</f>
        <v>5000</v>
      </c>
      <c r="AJ57" s="27"/>
      <c r="AK57" s="29">
        <f>SUM(AK58)</f>
        <v>0</v>
      </c>
      <c r="AL57" s="27"/>
      <c r="AM57" s="29">
        <f>SUM(AM58)</f>
        <v>0</v>
      </c>
      <c r="AN57" s="27">
        <f t="shared" ref="AN57:AO57" si="68">AH57+AJ57+AL57</f>
        <v>0</v>
      </c>
      <c r="AO57" s="29">
        <f t="shared" si="68"/>
        <v>5000</v>
      </c>
      <c r="AP57" s="27"/>
      <c r="AQ57" s="29">
        <f>SUM(AQ58)</f>
        <v>0</v>
      </c>
      <c r="AR57" s="27"/>
      <c r="AS57" s="29">
        <f>SUM(AS58)</f>
        <v>0</v>
      </c>
      <c r="AT57" s="27"/>
      <c r="AU57" s="29">
        <f>SUM(AU58)</f>
        <v>0</v>
      </c>
      <c r="AV57" s="27">
        <f t="shared" ref="AV57:AW57" si="69">AP57+AR57+AT57</f>
        <v>0</v>
      </c>
      <c r="AW57" s="29">
        <f t="shared" si="69"/>
        <v>0</v>
      </c>
      <c r="AX57" s="27"/>
      <c r="AY57" s="29">
        <f>SUM(AY58)</f>
        <v>0</v>
      </c>
      <c r="AZ57" s="27"/>
      <c r="BA57" s="29">
        <f>SUM(BA58)</f>
        <v>0</v>
      </c>
      <c r="BB57" s="27"/>
      <c r="BC57" s="29">
        <f>SUM(BC58)</f>
        <v>0</v>
      </c>
      <c r="BD57" s="27"/>
      <c r="BE57" s="29">
        <f t="shared" si="10"/>
        <v>0</v>
      </c>
      <c r="BF57" s="27">
        <f>BD57+AV57+AN57+AF57</f>
        <v>0</v>
      </c>
      <c r="BG57" s="29">
        <f t="shared" ref="BG57:BG58" si="70">AG57+AO57+AW57+BE57</f>
        <v>5000</v>
      </c>
      <c r="BH57" s="27"/>
      <c r="BI57" s="29"/>
      <c r="BJ57" s="27"/>
      <c r="BK57" s="29"/>
      <c r="BL57" s="27"/>
      <c r="BM57" s="29"/>
      <c r="BN57" s="2"/>
      <c r="BO57" s="2"/>
      <c r="BP57" s="2"/>
      <c r="BQ57" s="2"/>
      <c r="BR57" s="2"/>
      <c r="BS57" s="2"/>
      <c r="BT57" s="2"/>
      <c r="BU57" s="2"/>
      <c r="BV57" s="2"/>
    </row>
    <row r="58" spans="1:74" ht="89.25" customHeight="1">
      <c r="A58" s="25"/>
      <c r="B58" s="25"/>
      <c r="C58" s="25"/>
      <c r="D58" s="25"/>
      <c r="E58" s="25"/>
      <c r="F58" s="25"/>
      <c r="G58" s="25"/>
      <c r="H58" s="30"/>
      <c r="I58" s="31"/>
      <c r="J58" s="31"/>
      <c r="K58" s="31"/>
      <c r="L58" s="30"/>
      <c r="M58" s="30"/>
      <c r="N58" s="32"/>
      <c r="O58" s="31"/>
      <c r="P58" s="31"/>
      <c r="Q58" s="31"/>
      <c r="R58" s="33"/>
      <c r="S58" s="31">
        <v>42140</v>
      </c>
      <c r="T58" s="31" t="s">
        <v>151</v>
      </c>
      <c r="U58" s="31">
        <v>11</v>
      </c>
      <c r="V58" s="30" t="s">
        <v>82</v>
      </c>
      <c r="W58" s="33" t="s">
        <v>88</v>
      </c>
      <c r="X58" s="31" t="s">
        <v>89</v>
      </c>
      <c r="Y58" s="31" t="s">
        <v>103</v>
      </c>
      <c r="Z58" s="31"/>
      <c r="AA58" s="34"/>
      <c r="AB58" s="31"/>
      <c r="AC58" s="34"/>
      <c r="AD58" s="31"/>
      <c r="AE58" s="34"/>
      <c r="AF58" s="31"/>
      <c r="AG58" s="34">
        <f>AA58+AC58+AE58</f>
        <v>0</v>
      </c>
      <c r="AH58" s="31"/>
      <c r="AI58" s="34">
        <v>5000</v>
      </c>
      <c r="AJ58" s="31"/>
      <c r="AK58" s="34"/>
      <c r="AL58" s="31"/>
      <c r="AM58" s="34"/>
      <c r="AN58" s="31"/>
      <c r="AO58" s="34">
        <f>AI58+AK58+AM58</f>
        <v>5000</v>
      </c>
      <c r="AP58" s="31"/>
      <c r="AQ58" s="34"/>
      <c r="AR58" s="31"/>
      <c r="AS58" s="34"/>
      <c r="AT58" s="31"/>
      <c r="AU58" s="34"/>
      <c r="AV58" s="31"/>
      <c r="AW58" s="34">
        <f>AQ58+AS58+AU58</f>
        <v>0</v>
      </c>
      <c r="AX58" s="31"/>
      <c r="AY58" s="34"/>
      <c r="AZ58" s="31"/>
      <c r="BA58" s="34"/>
      <c r="BB58" s="31"/>
      <c r="BC58" s="34"/>
      <c r="BD58" s="31"/>
      <c r="BE58" s="34">
        <f t="shared" si="10"/>
        <v>0</v>
      </c>
      <c r="BF58" s="31"/>
      <c r="BG58" s="34">
        <f t="shared" si="70"/>
        <v>5000</v>
      </c>
      <c r="BH58" s="27"/>
      <c r="BI58" s="29"/>
      <c r="BJ58" s="27"/>
      <c r="BK58" s="29"/>
      <c r="BL58" s="27"/>
      <c r="BM58" s="29"/>
      <c r="BN58" s="2"/>
      <c r="BO58" s="2"/>
      <c r="BP58" s="2"/>
      <c r="BQ58" s="2"/>
      <c r="BR58" s="2"/>
      <c r="BS58" s="2"/>
      <c r="BT58" s="2"/>
      <c r="BU58" s="2"/>
      <c r="BV58" s="2"/>
    </row>
    <row r="59" spans="1:74" ht="15.75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42">
        <f>BG57+BG45+BG39+BG30+BG27</f>
        <v>3800730</v>
      </c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</row>
    <row r="60" spans="1:74" ht="15.75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43">
        <v>3875730</v>
      </c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</row>
    <row r="61" spans="1:74" ht="15.75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35">
        <f>BG59-BG60</f>
        <v>-75000</v>
      </c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</row>
    <row r="62" spans="1:74" ht="15.75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35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</row>
    <row r="63" spans="1:74" ht="15.75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35"/>
      <c r="BD63" s="2"/>
      <c r="BE63" s="2"/>
      <c r="BF63" s="2"/>
      <c r="BG63" s="35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</row>
    <row r="64" spans="1:74" ht="15.75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35"/>
      <c r="BD64" s="2"/>
      <c r="BE64" s="2"/>
      <c r="BF64" s="2"/>
      <c r="BG64" s="35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</row>
    <row r="65" spans="3:70" ht="15.75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</row>
    <row r="66" spans="3:70" ht="15.75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</row>
    <row r="67" spans="3:70" ht="15.75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</row>
    <row r="68" spans="3:70" ht="15.75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</row>
    <row r="69" spans="3:70" ht="15.75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0" spans="3:70" ht="15.75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</row>
    <row r="71" spans="3:70" ht="15.75" customHeight="1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</row>
    <row r="72" spans="3:70" ht="15.75" customHeight="1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</row>
    <row r="73" spans="3:70" ht="15.75" customHeight="1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</row>
    <row r="74" spans="3:70" ht="15.75" customHeight="1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</row>
    <row r="75" spans="3:70" ht="15.75" customHeight="1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spans="3:70" ht="15.75" customHeight="1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</row>
    <row r="77" spans="3:70" ht="15.75" customHeight="1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</row>
    <row r="78" spans="3:70" ht="15.75" customHeight="1"/>
    <row r="79" spans="3:70" ht="15.75" customHeight="1"/>
    <row r="80" spans="3:7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3"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  <mergeCell ref="A14:B14"/>
    <mergeCell ref="C14:W14"/>
    <mergeCell ref="C15:W15"/>
    <mergeCell ref="D22:W22"/>
    <mergeCell ref="M23:BG23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A11:B11"/>
    <mergeCell ref="C11:W11"/>
    <mergeCell ref="A12:B12"/>
    <mergeCell ref="C12:W12"/>
    <mergeCell ref="A13:B13"/>
    <mergeCell ref="C13:W13"/>
    <mergeCell ref="B6:M7"/>
    <mergeCell ref="A9:B9"/>
    <mergeCell ref="C9:W9"/>
    <mergeCell ref="A10:B10"/>
    <mergeCell ref="C10:W10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H23:BM24"/>
    <mergeCell ref="BL25:BM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</mergeCells>
  <dataValidations count="5">
    <dataValidation type="list" allowBlank="1" showErrorMessage="1" sqref="D17" xr:uid="{00000000-0002-0000-0000-000000000000}">
      <formula1>metavp</formula1>
    </dataValidation>
    <dataValidation type="list" allowBlank="1" showErrorMessage="1" sqref="D18" xr:uid="{00000000-0002-0000-0000-000001000000}">
      <formula1>objetivopeg</formula1>
    </dataValidation>
    <dataValidation type="list" allowBlank="1" showErrorMessage="1" sqref="D22" xr:uid="{00000000-0002-0000-0000-000002000000}">
      <formula1>resultadoss2</formula1>
    </dataValidation>
    <dataValidation type="list" allowBlank="1" showErrorMessage="1" sqref="D16" xr:uid="{00000000-0002-0000-0000-000003000000}">
      <formula1>objetivosvp</formula1>
    </dataValidation>
    <dataValidation type="list" allowBlank="1" showErrorMessage="1" sqref="D21" xr:uid="{00000000-0002-0000-0000-000004000000}">
      <formula1>resultadoss1</formula1>
    </dataValidation>
  </dataValidation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53734"/>
  </sheetPr>
  <dimension ref="A1:BV1000"/>
  <sheetViews>
    <sheetView workbookViewId="0">
      <pane ySplit="4" topLeftCell="A5" activePane="bottomLeft" state="frozen"/>
      <selection pane="bottomLeft" activeCell="B6" sqref="B6"/>
    </sheetView>
  </sheetViews>
  <sheetFormatPr baseColWidth="10" defaultColWidth="14.42578125" defaultRowHeight="15" customHeight="1"/>
  <cols>
    <col min="1" max="1" width="23" customWidth="1"/>
    <col min="2" max="2" width="39.85546875" customWidth="1"/>
    <col min="3" max="3" width="35.140625" customWidth="1"/>
    <col min="4" max="4" width="25.140625" customWidth="1"/>
    <col min="5" max="6" width="26.42578125" customWidth="1"/>
    <col min="7" max="7" width="18.28515625" customWidth="1"/>
    <col min="8" max="8" width="7.7109375" customWidth="1"/>
    <col min="9" max="9" width="11.42578125" customWidth="1"/>
    <col min="10" max="10" width="11.28515625" customWidth="1"/>
    <col min="11" max="11" width="10.85546875" customWidth="1"/>
    <col min="12" max="12" width="9.7109375" customWidth="1"/>
    <col min="13" max="13" width="8.140625" customWidth="1"/>
    <col min="14" max="14" width="80" customWidth="1"/>
    <col min="15" max="15" width="14.42578125" customWidth="1"/>
    <col min="16" max="16" width="17.140625" customWidth="1"/>
    <col min="17" max="18" width="14.42578125" customWidth="1"/>
    <col min="19" max="19" width="13.28515625" customWidth="1"/>
    <col min="20" max="20" width="14.42578125" customWidth="1"/>
    <col min="21" max="21" width="17.140625" customWidth="1"/>
    <col min="22" max="22" width="14.42578125" customWidth="1"/>
    <col min="23" max="23" width="17.42578125" customWidth="1"/>
    <col min="24" max="25" width="19.140625" customWidth="1"/>
    <col min="26" max="26" width="7.28515625" customWidth="1"/>
    <col min="27" max="27" width="14.42578125" customWidth="1"/>
    <col min="28" max="28" width="7.28515625" customWidth="1"/>
    <col min="29" max="29" width="14.42578125" customWidth="1"/>
    <col min="30" max="30" width="7.28515625" customWidth="1"/>
    <col min="31" max="31" width="14.42578125" customWidth="1"/>
    <col min="32" max="32" width="7.28515625" customWidth="1"/>
    <col min="33" max="33" width="14.42578125" customWidth="1"/>
    <col min="34" max="34" width="7.28515625" customWidth="1"/>
    <col min="35" max="35" width="14.42578125" customWidth="1"/>
    <col min="36" max="36" width="7.28515625" customWidth="1"/>
    <col min="37" max="37" width="14.42578125" customWidth="1"/>
    <col min="38" max="38" width="7.28515625" customWidth="1"/>
    <col min="39" max="39" width="14.42578125" customWidth="1"/>
    <col min="40" max="40" width="7.28515625" customWidth="1"/>
    <col min="41" max="41" width="14.42578125" customWidth="1"/>
    <col min="42" max="42" width="7.28515625" customWidth="1"/>
    <col min="43" max="43" width="14.42578125" customWidth="1"/>
    <col min="44" max="44" width="7.28515625" customWidth="1"/>
    <col min="45" max="45" width="14.42578125" customWidth="1"/>
    <col min="46" max="46" width="7.28515625" customWidth="1"/>
    <col min="47" max="47" width="14.42578125" customWidth="1"/>
    <col min="48" max="48" width="7.28515625" customWidth="1"/>
    <col min="49" max="49" width="14.42578125" customWidth="1"/>
    <col min="50" max="50" width="7.28515625" customWidth="1"/>
    <col min="51" max="51" width="14.42578125" customWidth="1"/>
    <col min="52" max="52" width="7.28515625" customWidth="1"/>
    <col min="53" max="53" width="14.42578125" customWidth="1"/>
    <col min="54" max="54" width="6.7109375" customWidth="1"/>
    <col min="55" max="55" width="14.42578125" customWidth="1"/>
    <col min="56" max="56" width="7.28515625" customWidth="1"/>
    <col min="57" max="57" width="14.42578125" customWidth="1"/>
    <col min="58" max="58" width="11.5703125" customWidth="1"/>
    <col min="59" max="59" width="15.5703125" customWidth="1"/>
    <col min="60" max="60" width="11.5703125" hidden="1" customWidth="1"/>
    <col min="61" max="61" width="15.5703125" hidden="1" customWidth="1"/>
    <col min="62" max="62" width="11.5703125" hidden="1" customWidth="1"/>
    <col min="63" max="63" width="15.5703125" hidden="1" customWidth="1"/>
    <col min="64" max="64" width="11.5703125" hidden="1" customWidth="1"/>
    <col min="65" max="65" width="15.5703125" hidden="1" customWidth="1"/>
    <col min="66" max="74" width="11.5703125" customWidth="1"/>
  </cols>
  <sheetData>
    <row r="1" spans="1:2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</row>
    <row r="2" spans="1:24">
      <c r="B2" s="1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4"/>
      <c r="R2" s="4"/>
      <c r="S2" s="4"/>
      <c r="T2" s="4"/>
      <c r="U2" s="4"/>
    </row>
    <row r="3" spans="1:24">
      <c r="B3" s="1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4"/>
      <c r="R3" s="4"/>
      <c r="S3" s="4"/>
      <c r="T3" s="4"/>
      <c r="U3" s="4"/>
    </row>
    <row r="4" spans="1:24" ht="18"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ht="18"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105" t="s">
        <v>0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7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33.75" customHeight="1">
      <c r="B7" s="108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10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ht="9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8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5.75">
      <c r="A9" s="111" t="s">
        <v>1</v>
      </c>
      <c r="B9" s="112"/>
      <c r="C9" s="113" t="s">
        <v>2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95"/>
      <c r="X9" s="16"/>
    </row>
    <row r="10" spans="1:24" ht="15.75">
      <c r="A10" s="115" t="s">
        <v>3</v>
      </c>
      <c r="B10" s="95"/>
      <c r="C10" s="113" t="s">
        <v>4</v>
      </c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95"/>
      <c r="X10" s="16"/>
    </row>
    <row r="11" spans="1:24" ht="48" customHeight="1">
      <c r="A11" s="116" t="s">
        <v>5</v>
      </c>
      <c r="B11" s="95"/>
      <c r="C11" s="117" t="s">
        <v>152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95"/>
      <c r="X11" s="9"/>
    </row>
    <row r="12" spans="1:24" ht="46.5" customHeight="1">
      <c r="A12" s="116" t="s">
        <v>7</v>
      </c>
      <c r="B12" s="95"/>
      <c r="C12" s="117" t="s">
        <v>153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95"/>
      <c r="X12" s="10"/>
    </row>
    <row r="13" spans="1:24" ht="33" customHeight="1">
      <c r="A13" s="115" t="s">
        <v>9</v>
      </c>
      <c r="B13" s="95"/>
      <c r="C13" s="117" t="s">
        <v>10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95"/>
      <c r="X13" s="10"/>
    </row>
    <row r="14" spans="1:24" ht="31.5" customHeight="1">
      <c r="A14" s="94" t="s">
        <v>11</v>
      </c>
      <c r="B14" s="95"/>
      <c r="C14" s="117" t="s">
        <v>12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95"/>
      <c r="X14" s="10"/>
    </row>
    <row r="15" spans="1:24" ht="31.5" customHeight="1">
      <c r="A15" s="94" t="s">
        <v>13</v>
      </c>
      <c r="B15" s="95"/>
      <c r="C15" s="118" t="s">
        <v>14</v>
      </c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95"/>
      <c r="X15" s="11"/>
    </row>
    <row r="16" spans="1:24" ht="31.5" customHeight="1">
      <c r="A16" s="96" t="s">
        <v>15</v>
      </c>
      <c r="B16" s="97"/>
      <c r="C16" s="12" t="s">
        <v>16</v>
      </c>
      <c r="D16" s="117" t="s">
        <v>17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95"/>
      <c r="X16" s="13"/>
    </row>
    <row r="17" spans="1:74" ht="15.75">
      <c r="A17" s="89"/>
      <c r="B17" s="90"/>
      <c r="C17" s="12" t="s">
        <v>18</v>
      </c>
      <c r="D17" s="113" t="s">
        <v>19</v>
      </c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95"/>
      <c r="X17" s="13"/>
    </row>
    <row r="18" spans="1:74" ht="47.25" customHeight="1">
      <c r="A18" s="96" t="s">
        <v>20</v>
      </c>
      <c r="B18" s="97"/>
      <c r="C18" s="14" t="s">
        <v>21</v>
      </c>
      <c r="D18" s="113" t="s">
        <v>22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95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5.75">
      <c r="A19" s="98"/>
      <c r="B19" s="99"/>
      <c r="C19" s="14" t="s">
        <v>23</v>
      </c>
      <c r="D19" s="113" t="s">
        <v>24</v>
      </c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95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5.75" customHeight="1">
      <c r="A20" s="98"/>
      <c r="B20" s="99"/>
      <c r="C20" s="15" t="s">
        <v>16</v>
      </c>
      <c r="D20" s="124" t="s">
        <v>25</v>
      </c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95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15.75" customHeight="1">
      <c r="A21" s="98"/>
      <c r="B21" s="99"/>
      <c r="C21" s="15" t="s">
        <v>26</v>
      </c>
      <c r="D21" s="124" t="s">
        <v>27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95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15.75" customHeight="1">
      <c r="A22" s="89"/>
      <c r="B22" s="90"/>
      <c r="C22" s="15" t="s">
        <v>28</v>
      </c>
      <c r="D22" s="119" t="s">
        <v>29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95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ht="26.25" customHeight="1">
      <c r="A23" s="100" t="s">
        <v>30</v>
      </c>
      <c r="B23" s="101"/>
      <c r="C23" s="101"/>
      <c r="D23" s="101"/>
      <c r="E23" s="101"/>
      <c r="F23" s="101"/>
      <c r="G23" s="97"/>
      <c r="H23" s="125" t="s">
        <v>31</v>
      </c>
      <c r="I23" s="101"/>
      <c r="J23" s="101"/>
      <c r="K23" s="101"/>
      <c r="L23" s="126"/>
      <c r="M23" s="120" t="s">
        <v>32</v>
      </c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2"/>
      <c r="BH23" s="123" t="s">
        <v>33</v>
      </c>
      <c r="BI23" s="101"/>
      <c r="BJ23" s="101"/>
      <c r="BK23" s="101"/>
      <c r="BL23" s="101"/>
      <c r="BM23" s="97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30" customHeight="1">
      <c r="A24" s="89"/>
      <c r="B24" s="102"/>
      <c r="C24" s="102"/>
      <c r="D24" s="102"/>
      <c r="E24" s="102"/>
      <c r="F24" s="102"/>
      <c r="G24" s="90"/>
      <c r="H24" s="127"/>
      <c r="I24" s="109"/>
      <c r="J24" s="109"/>
      <c r="K24" s="109"/>
      <c r="L24" s="110"/>
      <c r="M24" s="135" t="s">
        <v>34</v>
      </c>
      <c r="N24" s="131" t="s">
        <v>35</v>
      </c>
      <c r="O24" s="131" t="s">
        <v>36</v>
      </c>
      <c r="P24" s="131" t="s">
        <v>37</v>
      </c>
      <c r="Q24" s="131" t="s">
        <v>38</v>
      </c>
      <c r="R24" s="131" t="s">
        <v>39</v>
      </c>
      <c r="S24" s="128" t="s">
        <v>40</v>
      </c>
      <c r="T24" s="128" t="s">
        <v>41</v>
      </c>
      <c r="U24" s="128" t="s">
        <v>42</v>
      </c>
      <c r="V24" s="128" t="s">
        <v>43</v>
      </c>
      <c r="W24" s="128" t="s">
        <v>44</v>
      </c>
      <c r="X24" s="131" t="s">
        <v>45</v>
      </c>
      <c r="Y24" s="131" t="s">
        <v>46</v>
      </c>
      <c r="Z24" s="132" t="s">
        <v>47</v>
      </c>
      <c r="AA24" s="88"/>
      <c r="AB24" s="87" t="s">
        <v>48</v>
      </c>
      <c r="AC24" s="88"/>
      <c r="AD24" s="87" t="s">
        <v>49</v>
      </c>
      <c r="AE24" s="88"/>
      <c r="AF24" s="91" t="s">
        <v>50</v>
      </c>
      <c r="AG24" s="88"/>
      <c r="AH24" s="87" t="s">
        <v>51</v>
      </c>
      <c r="AI24" s="88"/>
      <c r="AJ24" s="87" t="s">
        <v>52</v>
      </c>
      <c r="AK24" s="88"/>
      <c r="AL24" s="87" t="s">
        <v>53</v>
      </c>
      <c r="AM24" s="88"/>
      <c r="AN24" s="91" t="s">
        <v>54</v>
      </c>
      <c r="AO24" s="88"/>
      <c r="AP24" s="87" t="s">
        <v>55</v>
      </c>
      <c r="AQ24" s="88"/>
      <c r="AR24" s="87" t="s">
        <v>56</v>
      </c>
      <c r="AS24" s="88"/>
      <c r="AT24" s="87" t="s">
        <v>57</v>
      </c>
      <c r="AU24" s="88"/>
      <c r="AV24" s="91" t="s">
        <v>58</v>
      </c>
      <c r="AW24" s="88"/>
      <c r="AX24" s="87" t="s">
        <v>59</v>
      </c>
      <c r="AY24" s="88"/>
      <c r="AZ24" s="87" t="s">
        <v>60</v>
      </c>
      <c r="BA24" s="88"/>
      <c r="BB24" s="87" t="s">
        <v>61</v>
      </c>
      <c r="BC24" s="88"/>
      <c r="BD24" s="91" t="s">
        <v>62</v>
      </c>
      <c r="BE24" s="88"/>
      <c r="BF24" s="104" t="s">
        <v>63</v>
      </c>
      <c r="BG24" s="97"/>
      <c r="BH24" s="89"/>
      <c r="BI24" s="102"/>
      <c r="BJ24" s="102"/>
      <c r="BK24" s="102"/>
      <c r="BL24" s="102"/>
      <c r="BM24" s="90"/>
      <c r="BN24" s="2"/>
      <c r="BO24" s="2"/>
      <c r="BP24" s="2"/>
      <c r="BQ24" s="2"/>
      <c r="BR24" s="2"/>
      <c r="BS24" s="2"/>
      <c r="BT24" s="2"/>
      <c r="BU24" s="2"/>
      <c r="BV24" s="2"/>
    </row>
    <row r="25" spans="1:74" ht="33" customHeight="1">
      <c r="A25" s="92" t="s">
        <v>64</v>
      </c>
      <c r="B25" s="92" t="s">
        <v>65</v>
      </c>
      <c r="C25" s="92" t="s">
        <v>66</v>
      </c>
      <c r="D25" s="92" t="s">
        <v>67</v>
      </c>
      <c r="E25" s="92" t="s">
        <v>68</v>
      </c>
      <c r="F25" s="92" t="s">
        <v>69</v>
      </c>
      <c r="G25" s="92" t="s">
        <v>70</v>
      </c>
      <c r="H25" s="134" t="s">
        <v>71</v>
      </c>
      <c r="I25" s="134" t="s">
        <v>72</v>
      </c>
      <c r="J25" s="134" t="s">
        <v>73</v>
      </c>
      <c r="K25" s="134" t="s">
        <v>74</v>
      </c>
      <c r="L25" s="134" t="s">
        <v>75</v>
      </c>
      <c r="M25" s="136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33"/>
      <c r="AA25" s="90"/>
      <c r="AB25" s="89"/>
      <c r="AC25" s="90"/>
      <c r="AD25" s="89"/>
      <c r="AE25" s="90"/>
      <c r="AF25" s="89"/>
      <c r="AG25" s="90"/>
      <c r="AH25" s="89"/>
      <c r="AI25" s="90"/>
      <c r="AJ25" s="89"/>
      <c r="AK25" s="90"/>
      <c r="AL25" s="89"/>
      <c r="AM25" s="90"/>
      <c r="AN25" s="89"/>
      <c r="AO25" s="90"/>
      <c r="AP25" s="89"/>
      <c r="AQ25" s="90"/>
      <c r="AR25" s="89"/>
      <c r="AS25" s="90"/>
      <c r="AT25" s="89"/>
      <c r="AU25" s="90"/>
      <c r="AV25" s="89"/>
      <c r="AW25" s="90"/>
      <c r="AX25" s="89"/>
      <c r="AY25" s="90"/>
      <c r="AZ25" s="89"/>
      <c r="BA25" s="90"/>
      <c r="BB25" s="89"/>
      <c r="BC25" s="90"/>
      <c r="BD25" s="89"/>
      <c r="BE25" s="90"/>
      <c r="BF25" s="89"/>
      <c r="BG25" s="90"/>
      <c r="BH25" s="103">
        <v>2024</v>
      </c>
      <c r="BI25" s="95"/>
      <c r="BJ25" s="103">
        <v>2025</v>
      </c>
      <c r="BK25" s="95"/>
      <c r="BL25" s="103">
        <v>2026</v>
      </c>
      <c r="BM25" s="95"/>
      <c r="BN25" s="2"/>
      <c r="BO25" s="2"/>
      <c r="BP25" s="2"/>
      <c r="BQ25" s="2"/>
      <c r="BR25" s="2"/>
      <c r="BS25" s="2"/>
      <c r="BT25" s="2"/>
      <c r="BU25" s="2"/>
      <c r="BV25" s="2"/>
    </row>
    <row r="26" spans="1:74" ht="30" customHeight="1">
      <c r="A26" s="93"/>
      <c r="B26" s="93"/>
      <c r="C26" s="93"/>
      <c r="D26" s="93"/>
      <c r="E26" s="93"/>
      <c r="F26" s="93"/>
      <c r="G26" s="93"/>
      <c r="H26" s="130"/>
      <c r="I26" s="130"/>
      <c r="J26" s="130"/>
      <c r="K26" s="130"/>
      <c r="L26" s="130"/>
      <c r="M26" s="137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8" t="s">
        <v>76</v>
      </c>
      <c r="AA26" s="18" t="s">
        <v>77</v>
      </c>
      <c r="AB26" s="18" t="s">
        <v>76</v>
      </c>
      <c r="AC26" s="18" t="s">
        <v>77</v>
      </c>
      <c r="AD26" s="18" t="s">
        <v>76</v>
      </c>
      <c r="AE26" s="18" t="s">
        <v>77</v>
      </c>
      <c r="AF26" s="19" t="s">
        <v>76</v>
      </c>
      <c r="AG26" s="19" t="s">
        <v>77</v>
      </c>
      <c r="AH26" s="18" t="s">
        <v>76</v>
      </c>
      <c r="AI26" s="18" t="s">
        <v>77</v>
      </c>
      <c r="AJ26" s="18" t="s">
        <v>76</v>
      </c>
      <c r="AK26" s="18" t="s">
        <v>77</v>
      </c>
      <c r="AL26" s="18" t="s">
        <v>76</v>
      </c>
      <c r="AM26" s="18" t="s">
        <v>77</v>
      </c>
      <c r="AN26" s="19" t="s">
        <v>76</v>
      </c>
      <c r="AO26" s="19" t="s">
        <v>77</v>
      </c>
      <c r="AP26" s="18" t="s">
        <v>76</v>
      </c>
      <c r="AQ26" s="18" t="s">
        <v>77</v>
      </c>
      <c r="AR26" s="18" t="s">
        <v>76</v>
      </c>
      <c r="AS26" s="18" t="s">
        <v>77</v>
      </c>
      <c r="AT26" s="18" t="s">
        <v>76</v>
      </c>
      <c r="AU26" s="18" t="s">
        <v>77</v>
      </c>
      <c r="AV26" s="19" t="s">
        <v>76</v>
      </c>
      <c r="AW26" s="19" t="s">
        <v>77</v>
      </c>
      <c r="AX26" s="18" t="s">
        <v>76</v>
      </c>
      <c r="AY26" s="18" t="s">
        <v>77</v>
      </c>
      <c r="AZ26" s="18" t="s">
        <v>76</v>
      </c>
      <c r="BA26" s="18" t="s">
        <v>77</v>
      </c>
      <c r="BB26" s="18" t="s">
        <v>76</v>
      </c>
      <c r="BC26" s="18" t="s">
        <v>77</v>
      </c>
      <c r="BD26" s="19" t="s">
        <v>76</v>
      </c>
      <c r="BE26" s="19" t="s">
        <v>77</v>
      </c>
      <c r="BF26" s="20" t="s">
        <v>76</v>
      </c>
      <c r="BG26" s="20" t="s">
        <v>77</v>
      </c>
      <c r="BH26" s="19" t="s">
        <v>76</v>
      </c>
      <c r="BI26" s="21" t="s">
        <v>77</v>
      </c>
      <c r="BJ26" s="21" t="s">
        <v>76</v>
      </c>
      <c r="BK26" s="21" t="s">
        <v>77</v>
      </c>
      <c r="BL26" s="21" t="s">
        <v>76</v>
      </c>
      <c r="BM26" s="21" t="s">
        <v>77</v>
      </c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89.25" customHeight="1">
      <c r="A27" s="25"/>
      <c r="B27" s="25"/>
      <c r="C27" s="25"/>
      <c r="D27" s="25"/>
      <c r="E27" s="25"/>
      <c r="F27" s="25"/>
      <c r="G27" s="25"/>
      <c r="H27" s="26" t="s">
        <v>82</v>
      </c>
      <c r="I27" s="27">
        <v>147</v>
      </c>
      <c r="J27" s="27">
        <v>1</v>
      </c>
      <c r="K27" s="26" t="s">
        <v>81</v>
      </c>
      <c r="L27" s="26" t="s">
        <v>139</v>
      </c>
      <c r="M27" s="44" t="s">
        <v>83</v>
      </c>
      <c r="N27" s="28" t="s">
        <v>154</v>
      </c>
      <c r="O27" s="27">
        <v>152</v>
      </c>
      <c r="P27" s="27" t="s">
        <v>92</v>
      </c>
      <c r="Q27" s="27">
        <v>4</v>
      </c>
      <c r="R27" s="28" t="s">
        <v>86</v>
      </c>
      <c r="S27" s="27">
        <v>10000</v>
      </c>
      <c r="T27" s="27" t="s">
        <v>87</v>
      </c>
      <c r="U27" s="27">
        <v>11</v>
      </c>
      <c r="V27" s="26" t="s">
        <v>139</v>
      </c>
      <c r="W27" s="28" t="s">
        <v>88</v>
      </c>
      <c r="X27" s="27" t="s">
        <v>89</v>
      </c>
      <c r="Y27" s="28" t="s">
        <v>155</v>
      </c>
      <c r="Z27" s="27"/>
      <c r="AA27" s="29"/>
      <c r="AB27" s="27"/>
      <c r="AC27" s="29"/>
      <c r="AD27" s="27"/>
      <c r="AE27" s="29"/>
      <c r="AF27" s="27">
        <f t="shared" ref="AF27:AG27" si="0">Z27+AB27+AD27</f>
        <v>0</v>
      </c>
      <c r="AG27" s="29">
        <f t="shared" si="0"/>
        <v>0</v>
      </c>
      <c r="AH27" s="27"/>
      <c r="AI27" s="29"/>
      <c r="AJ27" s="27"/>
      <c r="AK27" s="29"/>
      <c r="AL27" s="27"/>
      <c r="AM27" s="29"/>
      <c r="AN27" s="27">
        <f t="shared" ref="AN27:AO27" si="1">AH27+AJ27+AL27</f>
        <v>0</v>
      </c>
      <c r="AO27" s="29">
        <f t="shared" si="1"/>
        <v>0</v>
      </c>
      <c r="AP27" s="27"/>
      <c r="AQ27" s="29"/>
      <c r="AR27" s="27"/>
      <c r="AS27" s="29"/>
      <c r="AT27" s="27"/>
      <c r="AU27" s="29"/>
      <c r="AV27" s="27">
        <f t="shared" ref="AV27:AW27" si="2">AP27+AR27+AT27</f>
        <v>0</v>
      </c>
      <c r="AW27" s="29">
        <f t="shared" si="2"/>
        <v>0</v>
      </c>
      <c r="AX27" s="27"/>
      <c r="AY27" s="29"/>
      <c r="AZ27" s="27"/>
      <c r="BA27" s="29"/>
      <c r="BB27" s="27"/>
      <c r="BC27" s="29"/>
      <c r="BD27" s="27"/>
      <c r="BE27" s="29"/>
      <c r="BF27" s="27">
        <f t="shared" ref="BF27:BF33" si="3">BD27+AV27+AN27+AF27</f>
        <v>0</v>
      </c>
      <c r="BG27" s="29">
        <f t="shared" ref="BG27:BG28" si="4">AG27+AO27+AW27+BE27</f>
        <v>0</v>
      </c>
      <c r="BH27" s="45"/>
      <c r="BI27" s="29"/>
      <c r="BJ27" s="27"/>
      <c r="BK27" s="29"/>
      <c r="BL27" s="27"/>
      <c r="BM27" s="29"/>
      <c r="BN27" s="2"/>
      <c r="BO27" s="2"/>
      <c r="BP27" s="2"/>
      <c r="BQ27" s="2"/>
      <c r="BR27" s="2"/>
      <c r="BS27" s="2"/>
      <c r="BT27" s="2"/>
      <c r="BU27" s="2"/>
      <c r="BV27" s="2"/>
    </row>
    <row r="28" spans="1:74" ht="89.25" customHeight="1">
      <c r="A28" s="25"/>
      <c r="B28" s="25"/>
      <c r="C28" s="25"/>
      <c r="D28" s="25"/>
      <c r="E28" s="25"/>
      <c r="F28" s="25"/>
      <c r="G28" s="25"/>
      <c r="H28" s="26" t="s">
        <v>82</v>
      </c>
      <c r="I28" s="27">
        <v>147</v>
      </c>
      <c r="J28" s="27">
        <v>1</v>
      </c>
      <c r="K28" s="26" t="s">
        <v>81</v>
      </c>
      <c r="L28" s="26" t="s">
        <v>139</v>
      </c>
      <c r="M28" s="44" t="s">
        <v>156</v>
      </c>
      <c r="N28" s="38" t="s">
        <v>157</v>
      </c>
      <c r="O28" s="27">
        <v>152</v>
      </c>
      <c r="P28" s="27" t="s">
        <v>92</v>
      </c>
      <c r="Q28" s="27">
        <v>4</v>
      </c>
      <c r="R28" s="28" t="s">
        <v>86</v>
      </c>
      <c r="S28" s="27">
        <v>10000</v>
      </c>
      <c r="T28" s="27" t="s">
        <v>87</v>
      </c>
      <c r="U28" s="27">
        <v>11</v>
      </c>
      <c r="V28" s="26" t="s">
        <v>139</v>
      </c>
      <c r="W28" s="28" t="s">
        <v>88</v>
      </c>
      <c r="X28" s="27" t="s">
        <v>89</v>
      </c>
      <c r="Y28" s="28" t="s">
        <v>158</v>
      </c>
      <c r="Z28" s="27"/>
      <c r="AA28" s="29"/>
      <c r="AB28" s="27">
        <v>1</v>
      </c>
      <c r="AC28" s="29"/>
      <c r="AD28" s="27"/>
      <c r="AE28" s="29"/>
      <c r="AF28" s="27">
        <f t="shared" ref="AF28:AF31" si="5">Z28+AB28+AD28</f>
        <v>1</v>
      </c>
      <c r="AG28" s="29"/>
      <c r="AH28" s="27">
        <v>1</v>
      </c>
      <c r="AI28" s="29"/>
      <c r="AJ28" s="27"/>
      <c r="AK28" s="29"/>
      <c r="AL28" s="27"/>
      <c r="AM28" s="29"/>
      <c r="AN28" s="27">
        <f>$AH$28+AJ28+AL28</f>
        <v>1</v>
      </c>
      <c r="AO28" s="29"/>
      <c r="AP28" s="27"/>
      <c r="AQ28" s="29"/>
      <c r="AR28" s="27"/>
      <c r="AS28" s="29"/>
      <c r="AT28" s="27">
        <v>1</v>
      </c>
      <c r="AU28" s="29"/>
      <c r="AV28" s="27">
        <f>AP28+AR28+AT28</f>
        <v>1</v>
      </c>
      <c r="AW28" s="29"/>
      <c r="AX28" s="27"/>
      <c r="AY28" s="29"/>
      <c r="AZ28" s="27"/>
      <c r="BA28" s="29"/>
      <c r="BB28" s="27"/>
      <c r="BC28" s="29"/>
      <c r="BD28" s="27"/>
      <c r="BE28" s="29"/>
      <c r="BF28" s="27">
        <f t="shared" si="3"/>
        <v>3</v>
      </c>
      <c r="BG28" s="29">
        <f t="shared" si="4"/>
        <v>0</v>
      </c>
      <c r="BH28" s="45"/>
      <c r="BI28" s="29"/>
      <c r="BJ28" s="27"/>
      <c r="BK28" s="29"/>
      <c r="BL28" s="27"/>
      <c r="BM28" s="29"/>
      <c r="BN28" s="2"/>
      <c r="BO28" s="2"/>
      <c r="BP28" s="2"/>
      <c r="BQ28" s="2"/>
      <c r="BR28" s="2"/>
      <c r="BS28" s="2"/>
      <c r="BT28" s="2"/>
      <c r="BU28" s="2"/>
      <c r="BV28" s="2"/>
    </row>
    <row r="29" spans="1:74" ht="89.25" customHeight="1">
      <c r="A29" s="25"/>
      <c r="B29" s="25"/>
      <c r="C29" s="25"/>
      <c r="D29" s="25"/>
      <c r="E29" s="25"/>
      <c r="F29" s="25"/>
      <c r="G29" s="25"/>
      <c r="H29" s="26" t="s">
        <v>82</v>
      </c>
      <c r="I29" s="27">
        <v>147</v>
      </c>
      <c r="J29" s="27">
        <v>1</v>
      </c>
      <c r="K29" s="26" t="s">
        <v>81</v>
      </c>
      <c r="L29" s="26" t="s">
        <v>139</v>
      </c>
      <c r="M29" s="44" t="s">
        <v>159</v>
      </c>
      <c r="N29" s="38" t="s">
        <v>160</v>
      </c>
      <c r="O29" s="27">
        <v>32</v>
      </c>
      <c r="P29" s="27" t="s">
        <v>96</v>
      </c>
      <c r="Q29" s="27">
        <v>1</v>
      </c>
      <c r="R29" s="28" t="s">
        <v>86</v>
      </c>
      <c r="S29" s="27">
        <v>10000</v>
      </c>
      <c r="T29" s="28" t="s">
        <v>87</v>
      </c>
      <c r="U29" s="27">
        <v>11</v>
      </c>
      <c r="V29" s="26" t="s">
        <v>139</v>
      </c>
      <c r="W29" s="28" t="s">
        <v>88</v>
      </c>
      <c r="X29" s="27" t="s">
        <v>161</v>
      </c>
      <c r="Y29" s="28" t="s">
        <v>89</v>
      </c>
      <c r="Z29" s="27">
        <v>1</v>
      </c>
      <c r="AA29" s="29"/>
      <c r="AB29" s="27"/>
      <c r="AC29" s="29"/>
      <c r="AD29" s="27"/>
      <c r="AE29" s="29"/>
      <c r="AF29" s="27">
        <f t="shared" si="5"/>
        <v>1</v>
      </c>
      <c r="AG29" s="29"/>
      <c r="AH29" s="27"/>
      <c r="AI29" s="29"/>
      <c r="AJ29" s="27"/>
      <c r="AK29" s="29"/>
      <c r="AL29" s="27"/>
      <c r="AM29" s="29"/>
      <c r="AN29" s="27"/>
      <c r="AO29" s="29"/>
      <c r="AP29" s="27"/>
      <c r="AQ29" s="29"/>
      <c r="AR29" s="27"/>
      <c r="AS29" s="29"/>
      <c r="AT29" s="27"/>
      <c r="AU29" s="29"/>
      <c r="AV29" s="27"/>
      <c r="AW29" s="29"/>
      <c r="AX29" s="27"/>
      <c r="AY29" s="29"/>
      <c r="AZ29" s="27"/>
      <c r="BA29" s="29"/>
      <c r="BB29" s="27"/>
      <c r="BC29" s="29"/>
      <c r="BD29" s="27"/>
      <c r="BE29" s="29"/>
      <c r="BF29" s="27">
        <f t="shared" si="3"/>
        <v>1</v>
      </c>
      <c r="BG29" s="29"/>
      <c r="BH29" s="45"/>
      <c r="BI29" s="29"/>
      <c r="BJ29" s="27"/>
      <c r="BK29" s="29"/>
      <c r="BL29" s="27"/>
      <c r="BM29" s="29"/>
      <c r="BN29" s="2"/>
      <c r="BO29" s="2"/>
      <c r="BP29" s="2"/>
      <c r="BQ29" s="2"/>
      <c r="BR29" s="2"/>
      <c r="BS29" s="2"/>
      <c r="BT29" s="2"/>
      <c r="BU29" s="2"/>
      <c r="BV29" s="2"/>
    </row>
    <row r="30" spans="1:74" ht="89.25" customHeight="1">
      <c r="A30" s="25"/>
      <c r="B30" s="25"/>
      <c r="C30" s="25"/>
      <c r="D30" s="25"/>
      <c r="E30" s="25"/>
      <c r="F30" s="25"/>
      <c r="G30" s="25"/>
      <c r="H30" s="26" t="s">
        <v>82</v>
      </c>
      <c r="I30" s="27">
        <v>147</v>
      </c>
      <c r="J30" s="27">
        <v>1</v>
      </c>
      <c r="K30" s="26" t="s">
        <v>81</v>
      </c>
      <c r="L30" s="26" t="s">
        <v>139</v>
      </c>
      <c r="M30" s="44" t="s">
        <v>162</v>
      </c>
      <c r="N30" s="38" t="s">
        <v>163</v>
      </c>
      <c r="O30" s="27">
        <v>32</v>
      </c>
      <c r="P30" s="27" t="s">
        <v>96</v>
      </c>
      <c r="Q30" s="27">
        <v>1</v>
      </c>
      <c r="R30" s="28" t="s">
        <v>86</v>
      </c>
      <c r="S30" s="27">
        <v>10000</v>
      </c>
      <c r="T30" s="28" t="s">
        <v>87</v>
      </c>
      <c r="U30" s="27">
        <v>11</v>
      </c>
      <c r="V30" s="26" t="s">
        <v>139</v>
      </c>
      <c r="W30" s="28" t="s">
        <v>88</v>
      </c>
      <c r="X30" s="27" t="s">
        <v>89</v>
      </c>
      <c r="Y30" s="28" t="s">
        <v>164</v>
      </c>
      <c r="Z30" s="27">
        <v>1</v>
      </c>
      <c r="AA30" s="29"/>
      <c r="AB30" s="27">
        <v>1</v>
      </c>
      <c r="AC30" s="29"/>
      <c r="AD30" s="27"/>
      <c r="AE30" s="29"/>
      <c r="AF30" s="27">
        <f t="shared" si="5"/>
        <v>2</v>
      </c>
      <c r="AG30" s="29"/>
      <c r="AH30" s="27">
        <v>1</v>
      </c>
      <c r="AI30" s="29"/>
      <c r="AJ30" s="27">
        <v>1</v>
      </c>
      <c r="AK30" s="29"/>
      <c r="AL30" s="27"/>
      <c r="AM30" s="29"/>
      <c r="AN30" s="27">
        <f>$AH$28+AJ30+AL30</f>
        <v>2</v>
      </c>
      <c r="AO30" s="29"/>
      <c r="AP30" s="27"/>
      <c r="AQ30" s="29"/>
      <c r="AR30" s="27"/>
      <c r="AS30" s="29"/>
      <c r="AT30" s="27">
        <v>1</v>
      </c>
      <c r="AU30" s="29"/>
      <c r="AV30" s="27">
        <f t="shared" ref="AV30:AV31" si="6">AP30+AR30+AT30</f>
        <v>1</v>
      </c>
      <c r="AW30" s="29"/>
      <c r="AX30" s="27"/>
      <c r="AY30" s="29"/>
      <c r="AZ30" s="27"/>
      <c r="BA30" s="29"/>
      <c r="BB30" s="27">
        <v>1</v>
      </c>
      <c r="BC30" s="29"/>
      <c r="BD30" s="27">
        <f t="shared" ref="BD30:BD31" si="7">AX30+AZ30+BB30</f>
        <v>1</v>
      </c>
      <c r="BE30" s="29"/>
      <c r="BF30" s="27">
        <f t="shared" si="3"/>
        <v>6</v>
      </c>
      <c r="BG30" s="29">
        <f t="shared" ref="BG30:BG31" si="8">AG30+AO30+AW30+BE30</f>
        <v>0</v>
      </c>
      <c r="BH30" s="45"/>
      <c r="BI30" s="29"/>
      <c r="BJ30" s="27"/>
      <c r="BK30" s="29"/>
      <c r="BL30" s="27"/>
      <c r="BM30" s="29"/>
      <c r="BN30" s="2"/>
      <c r="BO30" s="2"/>
      <c r="BP30" s="2"/>
      <c r="BQ30" s="2"/>
      <c r="BR30" s="2"/>
      <c r="BS30" s="2"/>
      <c r="BT30" s="2"/>
      <c r="BU30" s="2"/>
      <c r="BV30" s="2"/>
    </row>
    <row r="31" spans="1:74" ht="89.25" customHeight="1">
      <c r="A31" s="25"/>
      <c r="B31" s="25"/>
      <c r="C31" s="25"/>
      <c r="D31" s="25"/>
      <c r="E31" s="25"/>
      <c r="F31" s="25"/>
      <c r="G31" s="25"/>
      <c r="H31" s="26" t="s">
        <v>82</v>
      </c>
      <c r="I31" s="27">
        <v>147</v>
      </c>
      <c r="J31" s="27">
        <v>1</v>
      </c>
      <c r="K31" s="26" t="s">
        <v>81</v>
      </c>
      <c r="L31" s="26" t="s">
        <v>139</v>
      </c>
      <c r="M31" s="44" t="s">
        <v>165</v>
      </c>
      <c r="N31" s="38" t="s">
        <v>166</v>
      </c>
      <c r="O31" s="27">
        <v>32</v>
      </c>
      <c r="P31" s="27" t="s">
        <v>96</v>
      </c>
      <c r="Q31" s="27">
        <v>1</v>
      </c>
      <c r="R31" s="28" t="s">
        <v>86</v>
      </c>
      <c r="S31" s="27">
        <v>10000</v>
      </c>
      <c r="T31" s="28" t="s">
        <v>87</v>
      </c>
      <c r="U31" s="27">
        <v>11</v>
      </c>
      <c r="V31" s="26" t="s">
        <v>139</v>
      </c>
      <c r="W31" s="28" t="s">
        <v>88</v>
      </c>
      <c r="X31" s="27" t="s">
        <v>89</v>
      </c>
      <c r="Y31" s="28" t="s">
        <v>164</v>
      </c>
      <c r="Z31" s="27"/>
      <c r="AA31" s="29"/>
      <c r="AB31" s="27"/>
      <c r="AC31" s="29"/>
      <c r="AD31" s="27">
        <v>1</v>
      </c>
      <c r="AE31" s="29"/>
      <c r="AF31" s="27">
        <f t="shared" si="5"/>
        <v>1</v>
      </c>
      <c r="AG31" s="29"/>
      <c r="AH31" s="27"/>
      <c r="AI31" s="29"/>
      <c r="AJ31" s="27"/>
      <c r="AK31" s="29"/>
      <c r="AL31" s="27"/>
      <c r="AM31" s="29"/>
      <c r="AN31" s="27">
        <f t="shared" ref="AN31:AN32" si="9">AH31+AJ31+AL31</f>
        <v>0</v>
      </c>
      <c r="AO31" s="29"/>
      <c r="AP31" s="27"/>
      <c r="AQ31" s="29"/>
      <c r="AR31" s="27"/>
      <c r="AS31" s="29"/>
      <c r="AT31" s="27"/>
      <c r="AU31" s="29"/>
      <c r="AV31" s="27">
        <f t="shared" si="6"/>
        <v>0</v>
      </c>
      <c r="AW31" s="29">
        <f>AQ31+AS31+AU31</f>
        <v>0</v>
      </c>
      <c r="AX31" s="27"/>
      <c r="AY31" s="29"/>
      <c r="AZ31" s="27"/>
      <c r="BA31" s="29"/>
      <c r="BB31" s="27"/>
      <c r="BC31" s="29"/>
      <c r="BD31" s="27">
        <f t="shared" si="7"/>
        <v>0</v>
      </c>
      <c r="BE31" s="29"/>
      <c r="BF31" s="27">
        <f t="shared" si="3"/>
        <v>1</v>
      </c>
      <c r="BG31" s="29">
        <f t="shared" si="8"/>
        <v>0</v>
      </c>
      <c r="BH31" s="45"/>
      <c r="BI31" s="29"/>
      <c r="BJ31" s="27"/>
      <c r="BK31" s="29"/>
      <c r="BL31" s="27"/>
      <c r="BM31" s="29"/>
      <c r="BN31" s="2"/>
      <c r="BO31" s="2"/>
      <c r="BP31" s="2"/>
      <c r="BQ31" s="2"/>
      <c r="BR31" s="2"/>
      <c r="BS31" s="2"/>
      <c r="BT31" s="2"/>
      <c r="BU31" s="2"/>
      <c r="BV31" s="2"/>
    </row>
    <row r="32" spans="1:74" ht="89.25" customHeight="1">
      <c r="A32" s="25"/>
      <c r="B32" s="25"/>
      <c r="C32" s="25"/>
      <c r="D32" s="25"/>
      <c r="E32" s="25"/>
      <c r="F32" s="25"/>
      <c r="G32" s="25"/>
      <c r="H32" s="26" t="s">
        <v>82</v>
      </c>
      <c r="I32" s="27">
        <v>147</v>
      </c>
      <c r="J32" s="27">
        <v>1</v>
      </c>
      <c r="K32" s="26" t="s">
        <v>81</v>
      </c>
      <c r="L32" s="26" t="s">
        <v>139</v>
      </c>
      <c r="M32" s="44" t="s">
        <v>167</v>
      </c>
      <c r="N32" s="38" t="s">
        <v>168</v>
      </c>
      <c r="O32" s="27" t="s">
        <v>169</v>
      </c>
      <c r="P32" s="27" t="s">
        <v>120</v>
      </c>
      <c r="Q32" s="27">
        <v>3</v>
      </c>
      <c r="R32" s="28" t="s">
        <v>86</v>
      </c>
      <c r="S32" s="27" t="s">
        <v>170</v>
      </c>
      <c r="T32" s="28" t="s">
        <v>117</v>
      </c>
      <c r="U32" s="27">
        <v>11</v>
      </c>
      <c r="V32" s="26" t="s">
        <v>139</v>
      </c>
      <c r="W32" s="28" t="s">
        <v>88</v>
      </c>
      <c r="X32" s="27" t="s">
        <v>89</v>
      </c>
      <c r="Y32" s="27" t="s">
        <v>103</v>
      </c>
      <c r="Z32" s="27"/>
      <c r="AA32" s="29"/>
      <c r="AB32" s="27"/>
      <c r="AC32" s="29"/>
      <c r="AD32" s="27"/>
      <c r="AE32" s="29"/>
      <c r="AF32" s="27"/>
      <c r="AG32" s="29"/>
      <c r="AH32" s="27">
        <v>1</v>
      </c>
      <c r="AI32" s="29"/>
      <c r="AJ32" s="27"/>
      <c r="AK32" s="29"/>
      <c r="AL32" s="27"/>
      <c r="AM32" s="29"/>
      <c r="AN32" s="27">
        <f t="shared" si="9"/>
        <v>1</v>
      </c>
      <c r="AO32" s="29"/>
      <c r="AP32" s="27"/>
      <c r="AQ32" s="29"/>
      <c r="AR32" s="27"/>
      <c r="AS32" s="29"/>
      <c r="AT32" s="27"/>
      <c r="AU32" s="29"/>
      <c r="AV32" s="27"/>
      <c r="AW32" s="29"/>
      <c r="AX32" s="27"/>
      <c r="AY32" s="29"/>
      <c r="AZ32" s="27"/>
      <c r="BA32" s="29"/>
      <c r="BB32" s="27"/>
      <c r="BC32" s="29"/>
      <c r="BD32" s="27"/>
      <c r="BE32" s="29"/>
      <c r="BF32" s="27">
        <f t="shared" si="3"/>
        <v>1</v>
      </c>
      <c r="BG32" s="29"/>
      <c r="BH32" s="45"/>
      <c r="BI32" s="29"/>
      <c r="BJ32" s="27"/>
      <c r="BK32" s="29"/>
      <c r="BL32" s="27"/>
      <c r="BM32" s="29"/>
      <c r="BN32" s="2"/>
      <c r="BO32" s="2"/>
      <c r="BP32" s="2"/>
      <c r="BQ32" s="2"/>
      <c r="BR32" s="2"/>
      <c r="BS32" s="2"/>
      <c r="BT32" s="2"/>
      <c r="BU32" s="2"/>
      <c r="BV32" s="2"/>
    </row>
    <row r="33" spans="1:74" ht="89.25" customHeight="1">
      <c r="A33" s="25"/>
      <c r="B33" s="25"/>
      <c r="C33" s="25"/>
      <c r="D33" s="25"/>
      <c r="E33" s="25"/>
      <c r="F33" s="25"/>
      <c r="G33" s="25"/>
      <c r="H33" s="26" t="s">
        <v>82</v>
      </c>
      <c r="I33" s="27">
        <v>147</v>
      </c>
      <c r="J33" s="27">
        <v>1</v>
      </c>
      <c r="K33" s="26" t="s">
        <v>81</v>
      </c>
      <c r="L33" s="26" t="s">
        <v>139</v>
      </c>
      <c r="M33" s="44" t="s">
        <v>90</v>
      </c>
      <c r="N33" s="28" t="s">
        <v>171</v>
      </c>
      <c r="O33" s="27">
        <v>152</v>
      </c>
      <c r="P33" s="27" t="s">
        <v>172</v>
      </c>
      <c r="Q33" s="27">
        <v>4</v>
      </c>
      <c r="R33" s="28" t="s">
        <v>86</v>
      </c>
      <c r="S33" s="27" t="s">
        <v>173</v>
      </c>
      <c r="T33" s="27" t="s">
        <v>174</v>
      </c>
      <c r="U33" s="27">
        <v>11</v>
      </c>
      <c r="V33" s="26" t="s">
        <v>139</v>
      </c>
      <c r="W33" s="28" t="s">
        <v>88</v>
      </c>
      <c r="X33" s="27" t="s">
        <v>89</v>
      </c>
      <c r="Y33" s="27" t="s">
        <v>103</v>
      </c>
      <c r="Z33" s="27"/>
      <c r="AA33" s="29"/>
      <c r="AB33" s="27"/>
      <c r="AC33" s="29"/>
      <c r="AD33" s="27"/>
      <c r="AE33" s="29">
        <f>SUM(AE34:AE35)</f>
        <v>20000</v>
      </c>
      <c r="AF33" s="27"/>
      <c r="AG33" s="29">
        <f t="shared" ref="AG33:AG35" si="10">AE33+AC33+AA33</f>
        <v>20000</v>
      </c>
      <c r="AH33" s="27"/>
      <c r="AI33" s="29">
        <f>SUM(AI34:AI35)</f>
        <v>15000</v>
      </c>
      <c r="AJ33" s="27"/>
      <c r="AK33" s="29"/>
      <c r="AL33" s="27"/>
      <c r="AM33" s="29">
        <f>SUM(AM34:AM35)</f>
        <v>25000</v>
      </c>
      <c r="AN33" s="27"/>
      <c r="AO33" s="29">
        <f t="shared" ref="AO33:AO35" si="11">AM33+AK33+AI33</f>
        <v>40000</v>
      </c>
      <c r="AP33" s="27"/>
      <c r="AQ33" s="29">
        <f>SUM(AQ34:AQ35)</f>
        <v>10000</v>
      </c>
      <c r="AR33" s="27"/>
      <c r="AS33" s="29">
        <f>SUM(AS34:AS35)</f>
        <v>5000</v>
      </c>
      <c r="AT33" s="27"/>
      <c r="AU33" s="29">
        <f>SUM(AU34:AU35)</f>
        <v>15000</v>
      </c>
      <c r="AV33" s="27"/>
      <c r="AW33" s="29">
        <f t="shared" ref="AW33:AW35" si="12">AU33+AS33+AQ33</f>
        <v>30000</v>
      </c>
      <c r="AX33" s="27"/>
      <c r="AY33" s="29">
        <f>SUM(AY34:AY35)</f>
        <v>0</v>
      </c>
      <c r="AZ33" s="27"/>
      <c r="BA33" s="29">
        <f>SUM(BA34:BA35)</f>
        <v>5000</v>
      </c>
      <c r="BB33" s="27"/>
      <c r="BC33" s="29">
        <f>SUM(BC34:BC35)</f>
        <v>21000</v>
      </c>
      <c r="BD33" s="27">
        <f>AX33+AZ33+BB33</f>
        <v>0</v>
      </c>
      <c r="BE33" s="29">
        <f t="shared" ref="BE33:BE35" si="13">BC33+BA33+AY33</f>
        <v>26000</v>
      </c>
      <c r="BF33" s="27">
        <f t="shared" si="3"/>
        <v>0</v>
      </c>
      <c r="BG33" s="29">
        <f>AG33+AO33+AW33+BE33</f>
        <v>116000</v>
      </c>
      <c r="BH33" s="45"/>
      <c r="BI33" s="29"/>
      <c r="BJ33" s="27"/>
      <c r="BK33" s="29"/>
      <c r="BL33" s="27"/>
      <c r="BM33" s="29"/>
      <c r="BN33" s="2"/>
      <c r="BO33" s="2"/>
      <c r="BP33" s="2"/>
      <c r="BQ33" s="2"/>
      <c r="BR33" s="2"/>
      <c r="BS33" s="2"/>
      <c r="BT33" s="2"/>
      <c r="BU33" s="2"/>
      <c r="BV33" s="2"/>
    </row>
    <row r="34" spans="1:74" ht="89.25" customHeight="1">
      <c r="A34" s="39"/>
      <c r="B34" s="39"/>
      <c r="C34" s="39"/>
      <c r="D34" s="39"/>
      <c r="E34" s="39"/>
      <c r="F34" s="39"/>
      <c r="G34" s="39"/>
      <c r="H34" s="30"/>
      <c r="I34" s="31"/>
      <c r="J34" s="31"/>
      <c r="K34" s="30"/>
      <c r="L34" s="30"/>
      <c r="M34" s="46"/>
      <c r="N34" s="33"/>
      <c r="O34" s="31"/>
      <c r="P34" s="31"/>
      <c r="Q34" s="31"/>
      <c r="R34" s="33"/>
      <c r="S34" s="31">
        <v>26210</v>
      </c>
      <c r="T34" s="31" t="s">
        <v>175</v>
      </c>
      <c r="U34" s="31"/>
      <c r="V34" s="30"/>
      <c r="W34" s="33"/>
      <c r="X34" s="31"/>
      <c r="Y34" s="31"/>
      <c r="Z34" s="31"/>
      <c r="AA34" s="34"/>
      <c r="AB34" s="31"/>
      <c r="AC34" s="34"/>
      <c r="AD34" s="31"/>
      <c r="AE34" s="34">
        <v>15000</v>
      </c>
      <c r="AF34" s="31"/>
      <c r="AG34" s="34">
        <f t="shared" si="10"/>
        <v>15000</v>
      </c>
      <c r="AH34" s="31"/>
      <c r="AI34" s="34">
        <v>10000</v>
      </c>
      <c r="AJ34" s="31"/>
      <c r="AK34" s="34"/>
      <c r="AL34" s="31"/>
      <c r="AM34" s="34">
        <v>15000</v>
      </c>
      <c r="AN34" s="31"/>
      <c r="AO34" s="34">
        <f t="shared" si="11"/>
        <v>25000</v>
      </c>
      <c r="AP34" s="31"/>
      <c r="AQ34" s="34"/>
      <c r="AR34" s="31"/>
      <c r="AS34" s="34"/>
      <c r="AT34" s="31"/>
      <c r="AU34" s="34">
        <v>10000</v>
      </c>
      <c r="AV34" s="31"/>
      <c r="AW34" s="34">
        <f t="shared" si="12"/>
        <v>10000</v>
      </c>
      <c r="AX34" s="31"/>
      <c r="AY34" s="34"/>
      <c r="AZ34" s="31"/>
      <c r="BA34" s="34"/>
      <c r="BB34" s="31"/>
      <c r="BC34" s="34">
        <v>16000</v>
      </c>
      <c r="BD34" s="31"/>
      <c r="BE34" s="34">
        <f t="shared" si="13"/>
        <v>16000</v>
      </c>
      <c r="BF34" s="31"/>
      <c r="BG34" s="34">
        <f>BE34+AW34+AO34+AG34</f>
        <v>66000</v>
      </c>
      <c r="BH34" s="47"/>
      <c r="BI34" s="34"/>
      <c r="BJ34" s="31"/>
      <c r="BK34" s="34"/>
      <c r="BL34" s="31"/>
      <c r="BM34" s="34"/>
      <c r="BN34" s="2"/>
      <c r="BO34" s="2"/>
      <c r="BP34" s="2"/>
      <c r="BQ34" s="2"/>
      <c r="BR34" s="2"/>
      <c r="BS34" s="2"/>
      <c r="BT34" s="2"/>
      <c r="BU34" s="2"/>
      <c r="BV34" s="2"/>
    </row>
    <row r="35" spans="1:74" ht="89.25" customHeight="1">
      <c r="A35" s="25"/>
      <c r="B35" s="25"/>
      <c r="C35" s="25"/>
      <c r="D35" s="25"/>
      <c r="E35" s="25"/>
      <c r="F35" s="25"/>
      <c r="G35" s="25"/>
      <c r="H35" s="26"/>
      <c r="I35" s="27"/>
      <c r="J35" s="27"/>
      <c r="K35" s="27"/>
      <c r="L35" s="26"/>
      <c r="M35" s="46"/>
      <c r="N35" s="32"/>
      <c r="O35" s="31"/>
      <c r="P35" s="31"/>
      <c r="Q35" s="31"/>
      <c r="R35" s="33"/>
      <c r="S35" s="31">
        <v>35620</v>
      </c>
      <c r="T35" s="31" t="s">
        <v>111</v>
      </c>
      <c r="U35" s="31">
        <v>11</v>
      </c>
      <c r="V35" s="30" t="s">
        <v>139</v>
      </c>
      <c r="W35" s="33" t="s">
        <v>88</v>
      </c>
      <c r="X35" s="31" t="s">
        <v>176</v>
      </c>
      <c r="Y35" s="31" t="s">
        <v>89</v>
      </c>
      <c r="Z35" s="31"/>
      <c r="AA35" s="34"/>
      <c r="AB35" s="31"/>
      <c r="AC35" s="34"/>
      <c r="AD35" s="31"/>
      <c r="AE35" s="34">
        <v>5000</v>
      </c>
      <c r="AF35" s="31"/>
      <c r="AG35" s="34">
        <f t="shared" si="10"/>
        <v>5000</v>
      </c>
      <c r="AH35" s="31"/>
      <c r="AI35" s="34">
        <v>5000</v>
      </c>
      <c r="AJ35" s="31"/>
      <c r="AK35" s="34"/>
      <c r="AL35" s="31"/>
      <c r="AM35" s="34">
        <v>10000</v>
      </c>
      <c r="AN35" s="31"/>
      <c r="AO35" s="34">
        <f t="shared" si="11"/>
        <v>15000</v>
      </c>
      <c r="AP35" s="31"/>
      <c r="AQ35" s="34">
        <v>10000</v>
      </c>
      <c r="AR35" s="31"/>
      <c r="AS35" s="34">
        <v>5000</v>
      </c>
      <c r="AT35" s="31"/>
      <c r="AU35" s="34">
        <v>5000</v>
      </c>
      <c r="AV35" s="31"/>
      <c r="AW35" s="34">
        <f t="shared" si="12"/>
        <v>20000</v>
      </c>
      <c r="AX35" s="31"/>
      <c r="AY35" s="34"/>
      <c r="AZ35" s="31"/>
      <c r="BA35" s="34">
        <v>5000</v>
      </c>
      <c r="BB35" s="31"/>
      <c r="BC35" s="34">
        <v>5000</v>
      </c>
      <c r="BD35" s="31"/>
      <c r="BE35" s="34">
        <f t="shared" si="13"/>
        <v>10000</v>
      </c>
      <c r="BF35" s="31"/>
      <c r="BG35" s="34">
        <f>AG35+AO35+AW35+BE35</f>
        <v>50000</v>
      </c>
      <c r="BH35" s="45"/>
      <c r="BI35" s="29"/>
      <c r="BJ35" s="27"/>
      <c r="BK35" s="29"/>
      <c r="BL35" s="27"/>
      <c r="BM35" s="29"/>
      <c r="BN35" s="2"/>
      <c r="BO35" s="2"/>
      <c r="BP35" s="2"/>
      <c r="BQ35" s="2"/>
      <c r="BR35" s="2"/>
      <c r="BS35" s="2"/>
      <c r="BT35" s="2"/>
      <c r="BU35" s="2"/>
      <c r="BV35" s="2"/>
    </row>
    <row r="36" spans="1:74" ht="89.25" customHeight="1">
      <c r="A36" s="25"/>
      <c r="B36" s="25"/>
      <c r="C36" s="25"/>
      <c r="D36" s="25"/>
      <c r="E36" s="25"/>
      <c r="F36" s="25"/>
      <c r="G36" s="25"/>
      <c r="H36" s="26" t="s">
        <v>82</v>
      </c>
      <c r="I36" s="27">
        <v>147</v>
      </c>
      <c r="J36" s="27">
        <v>1</v>
      </c>
      <c r="K36" s="26" t="s">
        <v>81</v>
      </c>
      <c r="L36" s="26" t="s">
        <v>139</v>
      </c>
      <c r="M36" s="44" t="s">
        <v>113</v>
      </c>
      <c r="N36" s="38" t="s">
        <v>177</v>
      </c>
      <c r="O36" s="48">
        <v>1039</v>
      </c>
      <c r="P36" s="49" t="s">
        <v>149</v>
      </c>
      <c r="Q36" s="49">
        <v>4</v>
      </c>
      <c r="R36" s="49" t="s">
        <v>178</v>
      </c>
      <c r="S36" s="49" t="s">
        <v>179</v>
      </c>
      <c r="T36" s="49" t="s">
        <v>102</v>
      </c>
      <c r="U36" s="50">
        <v>11</v>
      </c>
      <c r="V36" s="51" t="s">
        <v>139</v>
      </c>
      <c r="W36" s="50" t="s">
        <v>88</v>
      </c>
      <c r="X36" s="27" t="s">
        <v>176</v>
      </c>
      <c r="Y36" s="27" t="s">
        <v>89</v>
      </c>
      <c r="Z36" s="27"/>
      <c r="AA36" s="29"/>
      <c r="AB36" s="27"/>
      <c r="AC36" s="29"/>
      <c r="AD36" s="27"/>
      <c r="AE36" s="29"/>
      <c r="AF36" s="27"/>
      <c r="AG36" s="29"/>
      <c r="AH36" s="27"/>
      <c r="AI36" s="29">
        <f>SUM(AI37)</f>
        <v>10000</v>
      </c>
      <c r="AJ36" s="27"/>
      <c r="AK36" s="29"/>
      <c r="AL36" s="27"/>
      <c r="AM36" s="29"/>
      <c r="AN36" s="27"/>
      <c r="AO36" s="29">
        <f t="shared" ref="AO36:AO37" si="14">AI36+AK36+AM36</f>
        <v>10000</v>
      </c>
      <c r="AP36" s="27"/>
      <c r="AQ36" s="29">
        <f>SUM(AQ37)</f>
        <v>0</v>
      </c>
      <c r="AR36" s="27"/>
      <c r="AS36" s="29">
        <f>SUM(AS37)</f>
        <v>0</v>
      </c>
      <c r="AT36" s="27"/>
      <c r="AU36" s="29">
        <f>SUM(AU37)</f>
        <v>30000</v>
      </c>
      <c r="AV36" s="27"/>
      <c r="AW36" s="29">
        <f t="shared" ref="AW36:AW37" si="15">AQ36+AS36+AU36</f>
        <v>30000</v>
      </c>
      <c r="AX36" s="27"/>
      <c r="AY36" s="29">
        <f>SUM(AY37)</f>
        <v>0</v>
      </c>
      <c r="AZ36" s="27"/>
      <c r="BA36" s="29">
        <f>SUM(BA37)</f>
        <v>10000</v>
      </c>
      <c r="BB36" s="27"/>
      <c r="BC36" s="29">
        <f>SUM(BC37)</f>
        <v>0</v>
      </c>
      <c r="BD36" s="27"/>
      <c r="BE36" s="29">
        <f t="shared" ref="BE36:BE37" si="16">AY36+BA36+BC36</f>
        <v>10000</v>
      </c>
      <c r="BF36" s="27"/>
      <c r="BG36" s="29">
        <f t="shared" ref="BG36:BG37" si="17">BE36+AW36+AO36+AG36</f>
        <v>50000</v>
      </c>
      <c r="BH36" s="45"/>
      <c r="BI36" s="29"/>
      <c r="BJ36" s="27"/>
      <c r="BK36" s="29"/>
      <c r="BL36" s="27"/>
      <c r="BM36" s="29"/>
      <c r="BN36" s="2"/>
      <c r="BO36" s="2"/>
      <c r="BP36" s="2"/>
      <c r="BQ36" s="2"/>
      <c r="BR36" s="2"/>
      <c r="BS36" s="2"/>
      <c r="BT36" s="2"/>
      <c r="BU36" s="2"/>
      <c r="BV36" s="2"/>
    </row>
    <row r="37" spans="1:74" ht="89.25" customHeight="1">
      <c r="A37" s="25"/>
      <c r="B37" s="25"/>
      <c r="C37" s="25"/>
      <c r="D37" s="25"/>
      <c r="E37" s="25"/>
      <c r="F37" s="25"/>
      <c r="G37" s="25"/>
      <c r="H37" s="30"/>
      <c r="I37" s="31"/>
      <c r="J37" s="31"/>
      <c r="K37" s="31"/>
      <c r="L37" s="30"/>
      <c r="M37" s="46"/>
      <c r="N37" s="32"/>
      <c r="O37" s="31"/>
      <c r="P37" s="37"/>
      <c r="Q37" s="37"/>
      <c r="R37" s="37"/>
      <c r="S37" s="31">
        <v>31110</v>
      </c>
      <c r="T37" s="31" t="s">
        <v>125</v>
      </c>
      <c r="U37" s="31">
        <v>11</v>
      </c>
      <c r="V37" s="30" t="s">
        <v>139</v>
      </c>
      <c r="W37" s="33" t="s">
        <v>88</v>
      </c>
      <c r="X37" s="31" t="s">
        <v>176</v>
      </c>
      <c r="Y37" s="31" t="s">
        <v>89</v>
      </c>
      <c r="Z37" s="31"/>
      <c r="AA37" s="34"/>
      <c r="AB37" s="31"/>
      <c r="AC37" s="34"/>
      <c r="AD37" s="31"/>
      <c r="AE37" s="34"/>
      <c r="AF37" s="31"/>
      <c r="AG37" s="34"/>
      <c r="AH37" s="31"/>
      <c r="AI37" s="34">
        <v>10000</v>
      </c>
      <c r="AJ37" s="31"/>
      <c r="AK37" s="34"/>
      <c r="AL37" s="31"/>
      <c r="AM37" s="34"/>
      <c r="AN37" s="31"/>
      <c r="AO37" s="34">
        <f t="shared" si="14"/>
        <v>10000</v>
      </c>
      <c r="AP37" s="31"/>
      <c r="AQ37" s="34"/>
      <c r="AR37" s="31"/>
      <c r="AS37" s="34"/>
      <c r="AT37" s="31"/>
      <c r="AU37" s="34">
        <v>30000</v>
      </c>
      <c r="AV37" s="31"/>
      <c r="AW37" s="34">
        <f t="shared" si="15"/>
        <v>30000</v>
      </c>
      <c r="AX37" s="31"/>
      <c r="AY37" s="34"/>
      <c r="AZ37" s="31"/>
      <c r="BA37" s="34">
        <v>10000</v>
      </c>
      <c r="BB37" s="31"/>
      <c r="BC37" s="34"/>
      <c r="BD37" s="31"/>
      <c r="BE37" s="34">
        <f t="shared" si="16"/>
        <v>10000</v>
      </c>
      <c r="BF37" s="31"/>
      <c r="BG37" s="34">
        <f t="shared" si="17"/>
        <v>50000</v>
      </c>
      <c r="BH37" s="45"/>
      <c r="BI37" s="29"/>
      <c r="BJ37" s="27"/>
      <c r="BK37" s="29"/>
      <c r="BL37" s="27"/>
      <c r="BM37" s="29"/>
      <c r="BN37" s="2"/>
      <c r="BO37" s="2"/>
      <c r="BP37" s="2"/>
      <c r="BQ37" s="2"/>
      <c r="BR37" s="2"/>
      <c r="BS37" s="2"/>
      <c r="BT37" s="2"/>
      <c r="BU37" s="2"/>
      <c r="BV37" s="2"/>
    </row>
    <row r="38" spans="1:74" ht="89.25" customHeight="1">
      <c r="A38" s="25"/>
      <c r="B38" s="25"/>
      <c r="C38" s="25"/>
      <c r="D38" s="25"/>
      <c r="E38" s="25"/>
      <c r="F38" s="25"/>
      <c r="G38" s="25"/>
      <c r="H38" s="26" t="s">
        <v>82</v>
      </c>
      <c r="I38" s="27">
        <v>147</v>
      </c>
      <c r="J38" s="27">
        <v>1</v>
      </c>
      <c r="K38" s="26" t="s">
        <v>81</v>
      </c>
      <c r="L38" s="26" t="s">
        <v>139</v>
      </c>
      <c r="M38" s="44" t="s">
        <v>113</v>
      </c>
      <c r="N38" s="28" t="s">
        <v>180</v>
      </c>
      <c r="O38" s="27">
        <v>39</v>
      </c>
      <c r="P38" s="27" t="s">
        <v>181</v>
      </c>
      <c r="Q38" s="27">
        <v>10</v>
      </c>
      <c r="R38" s="28" t="s">
        <v>86</v>
      </c>
      <c r="S38" s="27" t="s">
        <v>182</v>
      </c>
      <c r="T38" s="28" t="s">
        <v>183</v>
      </c>
      <c r="U38" s="27">
        <v>11</v>
      </c>
      <c r="V38" s="26" t="s">
        <v>139</v>
      </c>
      <c r="W38" s="28" t="s">
        <v>88</v>
      </c>
      <c r="X38" s="27" t="s">
        <v>176</v>
      </c>
      <c r="Y38" s="27" t="s">
        <v>89</v>
      </c>
      <c r="Z38" s="27"/>
      <c r="AA38" s="29"/>
      <c r="AB38" s="27"/>
      <c r="AC38" s="29"/>
      <c r="AD38" s="27">
        <v>1</v>
      </c>
      <c r="AE38" s="29">
        <f>SUM(AE39:AE40)</f>
        <v>35000</v>
      </c>
      <c r="AF38" s="27">
        <f>Z38+AB38+AD38</f>
        <v>1</v>
      </c>
      <c r="AG38" s="29">
        <f t="shared" ref="AG38:AG52" si="18">AE38+AC38+AA38</f>
        <v>35000</v>
      </c>
      <c r="AH38" s="27"/>
      <c r="AI38" s="29"/>
      <c r="AJ38" s="27"/>
      <c r="AK38" s="29">
        <f>SUM(AK39:AK40)</f>
        <v>30000</v>
      </c>
      <c r="AL38" s="27">
        <v>2</v>
      </c>
      <c r="AM38" s="29">
        <f>SUM(AM39:AM40)</f>
        <v>140000</v>
      </c>
      <c r="AN38" s="27">
        <f>AH38+AJ38+AL38</f>
        <v>2</v>
      </c>
      <c r="AO38" s="29">
        <f t="shared" ref="AO38:AO43" si="19">AM38+AK38+AI38</f>
        <v>170000</v>
      </c>
      <c r="AP38" s="27"/>
      <c r="AQ38" s="29"/>
      <c r="AR38" s="27">
        <v>1</v>
      </c>
      <c r="AS38" s="29">
        <f>SUM(AS39:AS40)</f>
        <v>40000</v>
      </c>
      <c r="AT38" s="27">
        <v>2</v>
      </c>
      <c r="AU38" s="29">
        <f>SUM(AU39:AU40)</f>
        <v>70000</v>
      </c>
      <c r="AV38" s="27">
        <f>AP38+AR38+AT38</f>
        <v>3</v>
      </c>
      <c r="AW38" s="29">
        <f>AU38+AQ38+AS38</f>
        <v>110000</v>
      </c>
      <c r="AX38" s="27">
        <v>1</v>
      </c>
      <c r="AY38" s="29">
        <f>SUM(AY39:AY40)</f>
        <v>15000</v>
      </c>
      <c r="AZ38" s="27">
        <v>1</v>
      </c>
      <c r="BA38" s="29">
        <f>SUM(BA39:BA40)</f>
        <v>0</v>
      </c>
      <c r="BB38" s="27">
        <v>2</v>
      </c>
      <c r="BC38" s="29">
        <f>SUM(BC39:BC40)</f>
        <v>55030</v>
      </c>
      <c r="BD38" s="27">
        <f>AX38+AZ38+BB38</f>
        <v>4</v>
      </c>
      <c r="BE38" s="29">
        <f t="shared" ref="BE38:BE41" si="20">BC38+BA38+AY38</f>
        <v>70030</v>
      </c>
      <c r="BF38" s="27">
        <f t="shared" ref="BF38:BG38" si="21">BD38+AV38+AN38+AF38</f>
        <v>10</v>
      </c>
      <c r="BG38" s="29">
        <f t="shared" si="21"/>
        <v>385030</v>
      </c>
      <c r="BH38" s="45"/>
      <c r="BI38" s="29"/>
      <c r="BJ38" s="27"/>
      <c r="BK38" s="29"/>
      <c r="BL38" s="27"/>
      <c r="BM38" s="29"/>
      <c r="BN38" s="2"/>
      <c r="BO38" s="42">
        <f>BG37+BG40</f>
        <v>335030</v>
      </c>
      <c r="BP38" s="2"/>
      <c r="BQ38" s="2"/>
      <c r="BR38" s="2"/>
      <c r="BS38" s="2"/>
      <c r="BT38" s="2"/>
      <c r="BU38" s="2"/>
      <c r="BV38" s="2"/>
    </row>
    <row r="39" spans="1:74" ht="89.25" customHeight="1">
      <c r="A39" s="25"/>
      <c r="B39" s="25"/>
      <c r="C39" s="25"/>
      <c r="D39" s="25"/>
      <c r="E39" s="25"/>
      <c r="F39" s="25"/>
      <c r="G39" s="25"/>
      <c r="H39" s="30"/>
      <c r="I39" s="31"/>
      <c r="J39" s="31"/>
      <c r="K39" s="31"/>
      <c r="L39" s="30"/>
      <c r="M39" s="46"/>
      <c r="N39" s="32"/>
      <c r="O39" s="31"/>
      <c r="P39" s="31"/>
      <c r="Q39" s="31"/>
      <c r="R39" s="33"/>
      <c r="S39" s="31">
        <v>29100</v>
      </c>
      <c r="T39" s="33" t="s">
        <v>123</v>
      </c>
      <c r="U39" s="31">
        <v>11</v>
      </c>
      <c r="V39" s="30" t="s">
        <v>139</v>
      </c>
      <c r="W39" s="33" t="s">
        <v>88</v>
      </c>
      <c r="X39" s="31" t="s">
        <v>176</v>
      </c>
      <c r="Y39" s="31" t="s">
        <v>89</v>
      </c>
      <c r="Z39" s="31"/>
      <c r="AA39" s="34"/>
      <c r="AB39" s="31"/>
      <c r="AC39" s="34"/>
      <c r="AD39" s="31"/>
      <c r="AE39" s="34">
        <v>20000</v>
      </c>
      <c r="AF39" s="31"/>
      <c r="AG39" s="34">
        <f t="shared" si="18"/>
        <v>20000</v>
      </c>
      <c r="AH39" s="31"/>
      <c r="AI39" s="34"/>
      <c r="AJ39" s="31"/>
      <c r="AK39" s="34"/>
      <c r="AL39" s="31"/>
      <c r="AM39" s="34">
        <v>40000</v>
      </c>
      <c r="AN39" s="31"/>
      <c r="AO39" s="34">
        <f t="shared" si="19"/>
        <v>40000</v>
      </c>
      <c r="AP39" s="31"/>
      <c r="AQ39" s="34"/>
      <c r="AR39" s="31"/>
      <c r="AS39" s="34"/>
      <c r="AT39" s="31"/>
      <c r="AU39" s="34"/>
      <c r="AV39" s="31"/>
      <c r="AW39" s="34">
        <f t="shared" ref="AW39:AW52" si="22">AU39+AS39+AQ39</f>
        <v>0</v>
      </c>
      <c r="AX39" s="31"/>
      <c r="AY39" s="34"/>
      <c r="AZ39" s="31"/>
      <c r="BA39" s="34"/>
      <c r="BB39" s="31"/>
      <c r="BC39" s="34">
        <v>40000</v>
      </c>
      <c r="BD39" s="31"/>
      <c r="BE39" s="34">
        <f t="shared" si="20"/>
        <v>40000</v>
      </c>
      <c r="BF39" s="31"/>
      <c r="BG39" s="34">
        <f t="shared" ref="BG39:BG40" si="23">AG39+AO39+AW39+BE39</f>
        <v>100000</v>
      </c>
      <c r="BH39" s="45"/>
      <c r="BI39" s="29"/>
      <c r="BJ39" s="27"/>
      <c r="BK39" s="29"/>
      <c r="BL39" s="27"/>
      <c r="BM39" s="29"/>
      <c r="BN39" s="2"/>
      <c r="BO39" s="2"/>
      <c r="BP39" s="2"/>
      <c r="BQ39" s="2"/>
      <c r="BR39" s="2"/>
      <c r="BS39" s="2"/>
      <c r="BT39" s="2"/>
      <c r="BU39" s="2"/>
      <c r="BV39" s="2"/>
    </row>
    <row r="40" spans="1:74" ht="89.25" customHeight="1">
      <c r="A40" s="25"/>
      <c r="B40" s="25"/>
      <c r="C40" s="25"/>
      <c r="D40" s="25"/>
      <c r="E40" s="25"/>
      <c r="F40" s="25"/>
      <c r="G40" s="25"/>
      <c r="H40" s="30"/>
      <c r="I40" s="31"/>
      <c r="J40" s="31"/>
      <c r="K40" s="31"/>
      <c r="L40" s="30"/>
      <c r="M40" s="46"/>
      <c r="N40" s="32"/>
      <c r="O40" s="31"/>
      <c r="P40" s="31"/>
      <c r="Q40" s="31"/>
      <c r="R40" s="33"/>
      <c r="S40" s="31">
        <v>31110</v>
      </c>
      <c r="T40" s="33" t="s">
        <v>125</v>
      </c>
      <c r="U40" s="31">
        <v>11</v>
      </c>
      <c r="V40" s="30" t="s">
        <v>139</v>
      </c>
      <c r="W40" s="33" t="s">
        <v>88</v>
      </c>
      <c r="X40" s="31" t="s">
        <v>176</v>
      </c>
      <c r="Y40" s="31" t="s">
        <v>89</v>
      </c>
      <c r="Z40" s="31"/>
      <c r="AA40" s="34"/>
      <c r="AB40" s="31"/>
      <c r="AC40" s="34"/>
      <c r="AD40" s="31"/>
      <c r="AE40" s="34">
        <v>15000</v>
      </c>
      <c r="AF40" s="31"/>
      <c r="AG40" s="34">
        <f t="shared" si="18"/>
        <v>15000</v>
      </c>
      <c r="AH40" s="31"/>
      <c r="AI40" s="34"/>
      <c r="AJ40" s="31"/>
      <c r="AK40" s="34">
        <v>30000</v>
      </c>
      <c r="AL40" s="31"/>
      <c r="AM40" s="34">
        <v>100000</v>
      </c>
      <c r="AN40" s="31"/>
      <c r="AO40" s="34">
        <f t="shared" si="19"/>
        <v>130000</v>
      </c>
      <c r="AP40" s="31"/>
      <c r="AQ40" s="34"/>
      <c r="AR40" s="31"/>
      <c r="AS40" s="34">
        <v>40000</v>
      </c>
      <c r="AT40" s="31"/>
      <c r="AU40" s="34">
        <v>70000</v>
      </c>
      <c r="AV40" s="31"/>
      <c r="AW40" s="34">
        <f t="shared" si="22"/>
        <v>110000</v>
      </c>
      <c r="AX40" s="31"/>
      <c r="AY40" s="34">
        <v>15000</v>
      </c>
      <c r="AZ40" s="31"/>
      <c r="BA40" s="34"/>
      <c r="BB40" s="31"/>
      <c r="BC40" s="34">
        <v>15030</v>
      </c>
      <c r="BD40" s="31"/>
      <c r="BE40" s="34">
        <f t="shared" si="20"/>
        <v>30030</v>
      </c>
      <c r="BF40" s="31"/>
      <c r="BG40" s="34">
        <f t="shared" si="23"/>
        <v>285030</v>
      </c>
      <c r="BH40" s="45"/>
      <c r="BI40" s="29"/>
      <c r="BJ40" s="27"/>
      <c r="BK40" s="29"/>
      <c r="BL40" s="27"/>
      <c r="BM40" s="29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89.25" customHeight="1">
      <c r="A41" s="25"/>
      <c r="B41" s="25"/>
      <c r="C41" s="25"/>
      <c r="D41" s="25"/>
      <c r="E41" s="25"/>
      <c r="F41" s="25"/>
      <c r="G41" s="25"/>
      <c r="H41" s="26" t="s">
        <v>82</v>
      </c>
      <c r="I41" s="27">
        <v>147</v>
      </c>
      <c r="J41" s="27">
        <v>1</v>
      </c>
      <c r="K41" s="26" t="s">
        <v>81</v>
      </c>
      <c r="L41" s="26" t="s">
        <v>139</v>
      </c>
      <c r="M41" s="44" t="s">
        <v>128</v>
      </c>
      <c r="N41" s="28" t="s">
        <v>184</v>
      </c>
      <c r="O41" s="27">
        <v>104</v>
      </c>
      <c r="P41" s="27" t="s">
        <v>185</v>
      </c>
      <c r="Q41" s="27">
        <v>2</v>
      </c>
      <c r="R41" s="28" t="s">
        <v>178</v>
      </c>
      <c r="S41" s="27" t="s">
        <v>186</v>
      </c>
      <c r="T41" s="28" t="s">
        <v>187</v>
      </c>
      <c r="U41" s="27">
        <v>11</v>
      </c>
      <c r="V41" s="26" t="s">
        <v>139</v>
      </c>
      <c r="W41" s="28" t="s">
        <v>88</v>
      </c>
      <c r="X41" s="27" t="s">
        <v>89</v>
      </c>
      <c r="Y41" s="28" t="s">
        <v>164</v>
      </c>
      <c r="Z41" s="27"/>
      <c r="AA41" s="29"/>
      <c r="AB41" s="27"/>
      <c r="AC41" s="29"/>
      <c r="AD41" s="27">
        <v>1</v>
      </c>
      <c r="AE41" s="29">
        <f>SUM(AE42:AE52)</f>
        <v>100000</v>
      </c>
      <c r="AF41" s="27">
        <f>Z41+AB41+AD41</f>
        <v>1</v>
      </c>
      <c r="AG41" s="29">
        <f t="shared" si="18"/>
        <v>100000</v>
      </c>
      <c r="AH41" s="27"/>
      <c r="AI41" s="29">
        <f>SUM(AI42:AI52)</f>
        <v>392970</v>
      </c>
      <c r="AJ41" s="27"/>
      <c r="AK41" s="29">
        <f>SUM(AK42:AK52)</f>
        <v>200000</v>
      </c>
      <c r="AL41" s="27"/>
      <c r="AM41" s="29">
        <f>SUM(AM42:AM52)</f>
        <v>0</v>
      </c>
      <c r="AN41" s="27">
        <f>AH41+AJ41+AL41</f>
        <v>0</v>
      </c>
      <c r="AO41" s="29">
        <f t="shared" si="19"/>
        <v>592970</v>
      </c>
      <c r="AP41" s="27"/>
      <c r="AQ41" s="29">
        <f>SUM(AQ42:AQ52)</f>
        <v>160000</v>
      </c>
      <c r="AR41" s="27"/>
      <c r="AS41" s="29">
        <f>SUM(AS42:AS52)</f>
        <v>0</v>
      </c>
      <c r="AT41" s="27">
        <v>1</v>
      </c>
      <c r="AU41" s="29">
        <f>SUM(AU42:AU52)</f>
        <v>50000</v>
      </c>
      <c r="AV41" s="27">
        <f>AP41+AR41+AT41</f>
        <v>1</v>
      </c>
      <c r="AW41" s="29">
        <f t="shared" si="22"/>
        <v>210000</v>
      </c>
      <c r="AX41" s="27"/>
      <c r="AY41" s="29">
        <f>SUM(AY42:AY52)</f>
        <v>0</v>
      </c>
      <c r="AZ41" s="27"/>
      <c r="BA41" s="29">
        <f>SUM(BA42:BA52)</f>
        <v>0</v>
      </c>
      <c r="BB41" s="27"/>
      <c r="BC41" s="29">
        <f>SUM(BC42:BC52)</f>
        <v>0</v>
      </c>
      <c r="BD41" s="27"/>
      <c r="BE41" s="29">
        <f t="shared" si="20"/>
        <v>0</v>
      </c>
      <c r="BF41" s="27">
        <f t="shared" ref="BF41:BG41" si="24">BD41+AV41+AN41+AF41</f>
        <v>2</v>
      </c>
      <c r="BG41" s="29">
        <f t="shared" si="24"/>
        <v>902970</v>
      </c>
      <c r="BH41" s="45"/>
      <c r="BI41" s="29"/>
      <c r="BJ41" s="27"/>
      <c r="BK41" s="29"/>
      <c r="BL41" s="27"/>
      <c r="BM41" s="29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89.25" customHeight="1">
      <c r="A42" s="25"/>
      <c r="B42" s="25"/>
      <c r="C42" s="25"/>
      <c r="D42" s="25"/>
      <c r="E42" s="25"/>
      <c r="F42" s="25"/>
      <c r="G42" s="25"/>
      <c r="H42" s="30"/>
      <c r="I42" s="31"/>
      <c r="J42" s="31"/>
      <c r="K42" s="31"/>
      <c r="L42" s="30"/>
      <c r="M42" s="46"/>
      <c r="N42" s="32"/>
      <c r="O42" s="31"/>
      <c r="P42" s="31"/>
      <c r="Q42" s="31"/>
      <c r="R42" s="33"/>
      <c r="S42" s="31">
        <v>32200</v>
      </c>
      <c r="T42" s="31" t="s">
        <v>136</v>
      </c>
      <c r="U42" s="31">
        <v>11</v>
      </c>
      <c r="V42" s="30" t="s">
        <v>139</v>
      </c>
      <c r="W42" s="33" t="s">
        <v>88</v>
      </c>
      <c r="X42" s="31" t="s">
        <v>89</v>
      </c>
      <c r="Y42" s="31" t="s">
        <v>127</v>
      </c>
      <c r="Z42" s="31"/>
      <c r="AA42" s="34"/>
      <c r="AB42" s="31"/>
      <c r="AC42" s="34"/>
      <c r="AD42" s="31"/>
      <c r="AE42" s="34"/>
      <c r="AF42" s="31"/>
      <c r="AG42" s="34">
        <f t="shared" si="18"/>
        <v>0</v>
      </c>
      <c r="AH42" s="31"/>
      <c r="AI42" s="34">
        <v>100000</v>
      </c>
      <c r="AJ42" s="31"/>
      <c r="AK42" s="34"/>
      <c r="AL42" s="31"/>
      <c r="AM42" s="34"/>
      <c r="AN42" s="31"/>
      <c r="AO42" s="34">
        <f t="shared" si="19"/>
        <v>100000</v>
      </c>
      <c r="AP42" s="31"/>
      <c r="AQ42" s="34"/>
      <c r="AR42" s="31"/>
      <c r="AS42" s="34"/>
      <c r="AT42" s="31"/>
      <c r="AU42" s="34"/>
      <c r="AV42" s="31"/>
      <c r="AW42" s="34">
        <f t="shared" si="22"/>
        <v>0</v>
      </c>
      <c r="AX42" s="31"/>
      <c r="AY42" s="34"/>
      <c r="AZ42" s="31"/>
      <c r="BA42" s="34"/>
      <c r="BB42" s="31"/>
      <c r="BC42" s="34"/>
      <c r="BD42" s="31"/>
      <c r="BE42" s="34"/>
      <c r="BF42" s="31"/>
      <c r="BG42" s="34">
        <f t="shared" ref="BG42:BG52" si="25">AG42+AO42+AW42+BE42</f>
        <v>100000</v>
      </c>
      <c r="BH42" s="45"/>
      <c r="BI42" s="29"/>
      <c r="BJ42" s="27"/>
      <c r="BK42" s="29"/>
      <c r="BL42" s="27"/>
      <c r="BM42" s="29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89.25" customHeight="1">
      <c r="A43" s="25"/>
      <c r="B43" s="25"/>
      <c r="C43" s="25"/>
      <c r="D43" s="25"/>
      <c r="E43" s="25"/>
      <c r="F43" s="25"/>
      <c r="G43" s="25"/>
      <c r="H43" s="30"/>
      <c r="I43" s="31"/>
      <c r="J43" s="31"/>
      <c r="K43" s="31"/>
      <c r="L43" s="30"/>
      <c r="M43" s="46"/>
      <c r="N43" s="32"/>
      <c r="O43" s="31"/>
      <c r="P43" s="31"/>
      <c r="Q43" s="31"/>
      <c r="R43" s="33"/>
      <c r="S43" s="31">
        <v>32310</v>
      </c>
      <c r="T43" s="31" t="s">
        <v>137</v>
      </c>
      <c r="U43" s="31">
        <v>11</v>
      </c>
      <c r="V43" s="30" t="s">
        <v>139</v>
      </c>
      <c r="W43" s="33" t="s">
        <v>88</v>
      </c>
      <c r="X43" s="31" t="s">
        <v>89</v>
      </c>
      <c r="Y43" s="31" t="s">
        <v>124</v>
      </c>
      <c r="Z43" s="31"/>
      <c r="AA43" s="34"/>
      <c r="AB43" s="31"/>
      <c r="AC43" s="34"/>
      <c r="AD43" s="31"/>
      <c r="AE43" s="34"/>
      <c r="AF43" s="31"/>
      <c r="AG43" s="34">
        <f t="shared" si="18"/>
        <v>0</v>
      </c>
      <c r="AH43" s="31"/>
      <c r="AI43" s="34">
        <v>100000</v>
      </c>
      <c r="AJ43" s="31"/>
      <c r="AK43" s="34"/>
      <c r="AL43" s="31"/>
      <c r="AM43" s="34"/>
      <c r="AN43" s="31"/>
      <c r="AO43" s="34">
        <f t="shared" si="19"/>
        <v>100000</v>
      </c>
      <c r="AP43" s="31"/>
      <c r="AQ43" s="34"/>
      <c r="AR43" s="31"/>
      <c r="AS43" s="34"/>
      <c r="AT43" s="31"/>
      <c r="AU43" s="34"/>
      <c r="AV43" s="31"/>
      <c r="AW43" s="34">
        <f t="shared" si="22"/>
        <v>0</v>
      </c>
      <c r="AX43" s="31"/>
      <c r="AY43" s="34"/>
      <c r="AZ43" s="31"/>
      <c r="BA43" s="34"/>
      <c r="BB43" s="31"/>
      <c r="BC43" s="34"/>
      <c r="BD43" s="31"/>
      <c r="BE43" s="34"/>
      <c r="BF43" s="31"/>
      <c r="BG43" s="34">
        <f t="shared" si="25"/>
        <v>100000</v>
      </c>
      <c r="BH43" s="45"/>
      <c r="BI43" s="29"/>
      <c r="BJ43" s="27"/>
      <c r="BK43" s="29"/>
      <c r="BL43" s="27"/>
      <c r="BM43" s="29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89.25" customHeight="1">
      <c r="A44" s="25"/>
      <c r="B44" s="25"/>
      <c r="C44" s="25"/>
      <c r="D44" s="25"/>
      <c r="E44" s="25"/>
      <c r="F44" s="25"/>
      <c r="G44" s="25"/>
      <c r="H44" s="30"/>
      <c r="I44" s="31"/>
      <c r="J44" s="31"/>
      <c r="K44" s="31"/>
      <c r="L44" s="30"/>
      <c r="M44" s="46"/>
      <c r="N44" s="32"/>
      <c r="O44" s="31"/>
      <c r="P44" s="31"/>
      <c r="Q44" s="31"/>
      <c r="R44" s="33"/>
      <c r="S44" s="31">
        <v>33100</v>
      </c>
      <c r="T44" s="33" t="s">
        <v>138</v>
      </c>
      <c r="U44" s="31">
        <v>11</v>
      </c>
      <c r="V44" s="30" t="s">
        <v>139</v>
      </c>
      <c r="W44" s="33" t="s">
        <v>88</v>
      </c>
      <c r="X44" s="31" t="s">
        <v>89</v>
      </c>
      <c r="Y44" s="33" t="s">
        <v>164</v>
      </c>
      <c r="Z44" s="31"/>
      <c r="AA44" s="34"/>
      <c r="AB44" s="31"/>
      <c r="AC44" s="34"/>
      <c r="AD44" s="31"/>
      <c r="AE44" s="34"/>
      <c r="AF44" s="31"/>
      <c r="AG44" s="34">
        <f t="shared" si="18"/>
        <v>0</v>
      </c>
      <c r="AH44" s="31"/>
      <c r="AI44" s="34"/>
      <c r="AJ44" s="31"/>
      <c r="AK44" s="34">
        <v>50000</v>
      </c>
      <c r="AL44" s="31"/>
      <c r="AM44" s="34"/>
      <c r="AN44" s="31"/>
      <c r="AO44" s="34">
        <f t="shared" ref="AO44:AO49" si="26">AI44+AK44+AM44</f>
        <v>50000</v>
      </c>
      <c r="AP44" s="31"/>
      <c r="AQ44" s="34"/>
      <c r="AR44" s="31"/>
      <c r="AS44" s="34"/>
      <c r="AT44" s="31"/>
      <c r="AU44" s="34"/>
      <c r="AV44" s="31"/>
      <c r="AW44" s="34">
        <f t="shared" si="22"/>
        <v>0</v>
      </c>
      <c r="AX44" s="31"/>
      <c r="AY44" s="34"/>
      <c r="AZ44" s="31"/>
      <c r="BA44" s="34"/>
      <c r="BB44" s="31"/>
      <c r="BC44" s="34"/>
      <c r="BD44" s="31"/>
      <c r="BE44" s="34">
        <f>BC44+BA44+AY44</f>
        <v>0</v>
      </c>
      <c r="BF44" s="31"/>
      <c r="BG44" s="34">
        <f t="shared" si="25"/>
        <v>50000</v>
      </c>
      <c r="BH44" s="45"/>
      <c r="BI44" s="29"/>
      <c r="BJ44" s="27"/>
      <c r="BK44" s="29"/>
      <c r="BL44" s="27"/>
      <c r="BM44" s="29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89.25" customHeight="1">
      <c r="A45" s="25"/>
      <c r="B45" s="25"/>
      <c r="C45" s="25"/>
      <c r="D45" s="25"/>
      <c r="E45" s="25"/>
      <c r="F45" s="25"/>
      <c r="G45" s="25"/>
      <c r="H45" s="30"/>
      <c r="I45" s="31"/>
      <c r="J45" s="31"/>
      <c r="K45" s="31"/>
      <c r="L45" s="30"/>
      <c r="M45" s="46"/>
      <c r="N45" s="32"/>
      <c r="O45" s="31"/>
      <c r="P45" s="31"/>
      <c r="Q45" s="31"/>
      <c r="R45" s="33"/>
      <c r="S45" s="31">
        <v>35100</v>
      </c>
      <c r="T45" s="31" t="s">
        <v>140</v>
      </c>
      <c r="U45" s="31">
        <v>11</v>
      </c>
      <c r="V45" s="30" t="s">
        <v>139</v>
      </c>
      <c r="W45" s="33" t="s">
        <v>88</v>
      </c>
      <c r="X45" s="31" t="s">
        <v>89</v>
      </c>
      <c r="Y45" s="33" t="s">
        <v>188</v>
      </c>
      <c r="Z45" s="31"/>
      <c r="AA45" s="34"/>
      <c r="AB45" s="31"/>
      <c r="AC45" s="34"/>
      <c r="AD45" s="31"/>
      <c r="AE45" s="34"/>
      <c r="AF45" s="31"/>
      <c r="AG45" s="34">
        <f t="shared" si="18"/>
        <v>0</v>
      </c>
      <c r="AH45" s="31"/>
      <c r="AI45" s="34">
        <v>10000</v>
      </c>
      <c r="AJ45" s="31"/>
      <c r="AK45" s="34"/>
      <c r="AL45" s="31"/>
      <c r="AM45" s="34"/>
      <c r="AN45" s="31"/>
      <c r="AO45" s="34">
        <f t="shared" si="26"/>
        <v>10000</v>
      </c>
      <c r="AP45" s="31"/>
      <c r="AQ45" s="34">
        <v>10000</v>
      </c>
      <c r="AR45" s="31"/>
      <c r="AS45" s="34"/>
      <c r="AT45" s="31"/>
      <c r="AU45" s="34"/>
      <c r="AV45" s="31"/>
      <c r="AW45" s="34">
        <f t="shared" si="22"/>
        <v>10000</v>
      </c>
      <c r="AX45" s="31"/>
      <c r="AY45" s="34"/>
      <c r="AZ45" s="31"/>
      <c r="BA45" s="34"/>
      <c r="BB45" s="31"/>
      <c r="BC45" s="34"/>
      <c r="BD45" s="31"/>
      <c r="BE45" s="34"/>
      <c r="BF45" s="31"/>
      <c r="BG45" s="34">
        <f t="shared" si="25"/>
        <v>20000</v>
      </c>
      <c r="BH45" s="45"/>
      <c r="BI45" s="29"/>
      <c r="BJ45" s="27"/>
      <c r="BK45" s="29"/>
      <c r="BL45" s="27"/>
      <c r="BM45" s="29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89.25" customHeight="1">
      <c r="A46" s="25"/>
      <c r="B46" s="25"/>
      <c r="C46" s="25"/>
      <c r="D46" s="25"/>
      <c r="E46" s="25"/>
      <c r="F46" s="25"/>
      <c r="G46" s="25"/>
      <c r="H46" s="30"/>
      <c r="I46" s="31"/>
      <c r="J46" s="31"/>
      <c r="K46" s="31"/>
      <c r="L46" s="30"/>
      <c r="M46" s="46"/>
      <c r="N46" s="32"/>
      <c r="O46" s="31"/>
      <c r="P46" s="31"/>
      <c r="Q46" s="31"/>
      <c r="R46" s="33"/>
      <c r="S46" s="31">
        <v>35800</v>
      </c>
      <c r="T46" s="31" t="s">
        <v>141</v>
      </c>
      <c r="U46" s="31">
        <v>11</v>
      </c>
      <c r="V46" s="30" t="s">
        <v>139</v>
      </c>
      <c r="W46" s="33" t="s">
        <v>88</v>
      </c>
      <c r="X46" s="31" t="s">
        <v>89</v>
      </c>
      <c r="Y46" s="33" t="s">
        <v>188</v>
      </c>
      <c r="Z46" s="31"/>
      <c r="AA46" s="34"/>
      <c r="AB46" s="31"/>
      <c r="AC46" s="34"/>
      <c r="AD46" s="31"/>
      <c r="AE46" s="34"/>
      <c r="AF46" s="31"/>
      <c r="AG46" s="34">
        <f t="shared" si="18"/>
        <v>0</v>
      </c>
      <c r="AH46" s="31"/>
      <c r="AI46" s="34"/>
      <c r="AJ46" s="31"/>
      <c r="AK46" s="34">
        <v>20000</v>
      </c>
      <c r="AL46" s="31"/>
      <c r="AM46" s="34"/>
      <c r="AN46" s="31"/>
      <c r="AO46" s="34">
        <f t="shared" si="26"/>
        <v>20000</v>
      </c>
      <c r="AP46" s="31"/>
      <c r="AQ46" s="34"/>
      <c r="AR46" s="31"/>
      <c r="AS46" s="34"/>
      <c r="AT46" s="31"/>
      <c r="AU46" s="34"/>
      <c r="AV46" s="31"/>
      <c r="AW46" s="34">
        <f t="shared" si="22"/>
        <v>0</v>
      </c>
      <c r="AX46" s="31"/>
      <c r="AY46" s="34"/>
      <c r="AZ46" s="31"/>
      <c r="BA46" s="34"/>
      <c r="BB46" s="31"/>
      <c r="BC46" s="34"/>
      <c r="BD46" s="31"/>
      <c r="BE46" s="34"/>
      <c r="BF46" s="31"/>
      <c r="BG46" s="34">
        <f t="shared" si="25"/>
        <v>20000</v>
      </c>
      <c r="BH46" s="45"/>
      <c r="BI46" s="29"/>
      <c r="BJ46" s="27"/>
      <c r="BK46" s="29"/>
      <c r="BL46" s="27"/>
      <c r="BM46" s="29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89.25" customHeight="1">
      <c r="A47" s="25"/>
      <c r="B47" s="25"/>
      <c r="C47" s="25"/>
      <c r="D47" s="25"/>
      <c r="E47" s="25"/>
      <c r="F47" s="25"/>
      <c r="G47" s="25"/>
      <c r="H47" s="30"/>
      <c r="I47" s="31"/>
      <c r="J47" s="31"/>
      <c r="K47" s="31"/>
      <c r="L47" s="30"/>
      <c r="M47" s="46"/>
      <c r="N47" s="32"/>
      <c r="O47" s="31"/>
      <c r="P47" s="31"/>
      <c r="Q47" s="31"/>
      <c r="R47" s="33"/>
      <c r="S47" s="31">
        <v>39100</v>
      </c>
      <c r="T47" s="31" t="s">
        <v>135</v>
      </c>
      <c r="U47" s="31">
        <v>11</v>
      </c>
      <c r="V47" s="30" t="s">
        <v>139</v>
      </c>
      <c r="W47" s="33" t="s">
        <v>88</v>
      </c>
      <c r="X47" s="31" t="s">
        <v>89</v>
      </c>
      <c r="Y47" s="33" t="s">
        <v>188</v>
      </c>
      <c r="Z47" s="31"/>
      <c r="AA47" s="34"/>
      <c r="AB47" s="31"/>
      <c r="AC47" s="34"/>
      <c r="AD47" s="31"/>
      <c r="AE47" s="34"/>
      <c r="AF47" s="31"/>
      <c r="AG47" s="34">
        <f t="shared" si="18"/>
        <v>0</v>
      </c>
      <c r="AH47" s="31"/>
      <c r="AI47" s="34"/>
      <c r="AJ47" s="31"/>
      <c r="AK47" s="34">
        <v>50000</v>
      </c>
      <c r="AL47" s="31"/>
      <c r="AM47" s="34"/>
      <c r="AN47" s="31"/>
      <c r="AO47" s="34">
        <f t="shared" si="26"/>
        <v>50000</v>
      </c>
      <c r="AP47" s="31"/>
      <c r="AQ47" s="34"/>
      <c r="AR47" s="31"/>
      <c r="AS47" s="34"/>
      <c r="AT47" s="31"/>
      <c r="AU47" s="34"/>
      <c r="AV47" s="31"/>
      <c r="AW47" s="34">
        <f t="shared" si="22"/>
        <v>0</v>
      </c>
      <c r="AX47" s="31"/>
      <c r="AY47" s="34"/>
      <c r="AZ47" s="31"/>
      <c r="BA47" s="34"/>
      <c r="BB47" s="31"/>
      <c r="BC47" s="34"/>
      <c r="BD47" s="31"/>
      <c r="BE47" s="34"/>
      <c r="BF47" s="31"/>
      <c r="BG47" s="34">
        <f t="shared" si="25"/>
        <v>50000</v>
      </c>
      <c r="BH47" s="45"/>
      <c r="BI47" s="29"/>
      <c r="BJ47" s="27"/>
      <c r="BK47" s="29"/>
      <c r="BL47" s="27"/>
      <c r="BM47" s="29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89.25" customHeight="1">
      <c r="A48" s="25"/>
      <c r="B48" s="25"/>
      <c r="C48" s="25"/>
      <c r="D48" s="25"/>
      <c r="E48" s="25"/>
      <c r="F48" s="25"/>
      <c r="G48" s="25"/>
      <c r="H48" s="30"/>
      <c r="I48" s="31"/>
      <c r="J48" s="31"/>
      <c r="K48" s="31"/>
      <c r="L48" s="30"/>
      <c r="M48" s="46"/>
      <c r="N48" s="32"/>
      <c r="O48" s="31"/>
      <c r="P48" s="31"/>
      <c r="Q48" s="31"/>
      <c r="R48" s="33"/>
      <c r="S48" s="31">
        <v>39200</v>
      </c>
      <c r="T48" s="31" t="s">
        <v>142</v>
      </c>
      <c r="U48" s="31">
        <v>11</v>
      </c>
      <c r="V48" s="30" t="s">
        <v>139</v>
      </c>
      <c r="W48" s="33" t="s">
        <v>88</v>
      </c>
      <c r="X48" s="31" t="s">
        <v>89</v>
      </c>
      <c r="Y48" s="33" t="s">
        <v>188</v>
      </c>
      <c r="Z48" s="31"/>
      <c r="AA48" s="34"/>
      <c r="AB48" s="31"/>
      <c r="AC48" s="34"/>
      <c r="AD48" s="31"/>
      <c r="AE48" s="34"/>
      <c r="AF48" s="31"/>
      <c r="AG48" s="34">
        <f t="shared" si="18"/>
        <v>0</v>
      </c>
      <c r="AH48" s="31"/>
      <c r="AI48" s="34"/>
      <c r="AJ48" s="31"/>
      <c r="AK48" s="34">
        <v>50000</v>
      </c>
      <c r="AL48" s="31"/>
      <c r="AM48" s="34"/>
      <c r="AN48" s="31"/>
      <c r="AO48" s="34">
        <f t="shared" si="26"/>
        <v>50000</v>
      </c>
      <c r="AP48" s="31"/>
      <c r="AQ48" s="34"/>
      <c r="AR48" s="31"/>
      <c r="AS48" s="34"/>
      <c r="AT48" s="31"/>
      <c r="AU48" s="34">
        <v>50000</v>
      </c>
      <c r="AV48" s="31"/>
      <c r="AW48" s="34">
        <f t="shared" si="22"/>
        <v>50000</v>
      </c>
      <c r="AX48" s="31"/>
      <c r="AY48" s="34"/>
      <c r="AZ48" s="31"/>
      <c r="BA48" s="34"/>
      <c r="BB48" s="31"/>
      <c r="BC48" s="34"/>
      <c r="BD48" s="31"/>
      <c r="BE48" s="34"/>
      <c r="BF48" s="31"/>
      <c r="BG48" s="34">
        <f t="shared" si="25"/>
        <v>100000</v>
      </c>
      <c r="BH48" s="45"/>
      <c r="BI48" s="29"/>
      <c r="BJ48" s="27"/>
      <c r="BK48" s="29"/>
      <c r="BL48" s="27"/>
      <c r="BM48" s="29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89.25" customHeight="1">
      <c r="A49" s="25"/>
      <c r="B49" s="25"/>
      <c r="C49" s="25"/>
      <c r="D49" s="25"/>
      <c r="E49" s="25"/>
      <c r="F49" s="25"/>
      <c r="G49" s="25"/>
      <c r="H49" s="30"/>
      <c r="I49" s="31"/>
      <c r="J49" s="31"/>
      <c r="K49" s="31"/>
      <c r="L49" s="30"/>
      <c r="M49" s="46"/>
      <c r="N49" s="32"/>
      <c r="O49" s="31"/>
      <c r="P49" s="31"/>
      <c r="Q49" s="31"/>
      <c r="R49" s="33"/>
      <c r="S49" s="31">
        <v>39530</v>
      </c>
      <c r="T49" s="31" t="s">
        <v>143</v>
      </c>
      <c r="U49" s="31">
        <v>11</v>
      </c>
      <c r="V49" s="30" t="s">
        <v>139</v>
      </c>
      <c r="W49" s="33" t="s">
        <v>88</v>
      </c>
      <c r="X49" s="31" t="s">
        <v>89</v>
      </c>
      <c r="Y49" s="33" t="s">
        <v>188</v>
      </c>
      <c r="Z49" s="31"/>
      <c r="AA49" s="34"/>
      <c r="AB49" s="31"/>
      <c r="AC49" s="34"/>
      <c r="AD49" s="31"/>
      <c r="AE49" s="34"/>
      <c r="AF49" s="31"/>
      <c r="AG49" s="34">
        <f t="shared" si="18"/>
        <v>0</v>
      </c>
      <c r="AH49" s="31"/>
      <c r="AI49" s="34"/>
      <c r="AJ49" s="31"/>
      <c r="AK49" s="34">
        <v>30000</v>
      </c>
      <c r="AL49" s="31"/>
      <c r="AM49" s="34"/>
      <c r="AN49" s="31"/>
      <c r="AO49" s="34">
        <f t="shared" si="26"/>
        <v>30000</v>
      </c>
      <c r="AP49" s="31"/>
      <c r="AQ49" s="34"/>
      <c r="AR49" s="31"/>
      <c r="AS49" s="34"/>
      <c r="AT49" s="31"/>
      <c r="AU49" s="34"/>
      <c r="AV49" s="31"/>
      <c r="AW49" s="34">
        <f t="shared" si="22"/>
        <v>0</v>
      </c>
      <c r="AX49" s="31"/>
      <c r="AY49" s="34"/>
      <c r="AZ49" s="31"/>
      <c r="BA49" s="34"/>
      <c r="BB49" s="31"/>
      <c r="BC49" s="34"/>
      <c r="BD49" s="31"/>
      <c r="BE49" s="34"/>
      <c r="BF49" s="31">
        <f t="shared" ref="BF49:BF51" si="27">BD49+AV49+AN49+AF49</f>
        <v>0</v>
      </c>
      <c r="BG49" s="34">
        <f t="shared" si="25"/>
        <v>30000</v>
      </c>
      <c r="BH49" s="45"/>
      <c r="BI49" s="29"/>
      <c r="BJ49" s="27"/>
      <c r="BK49" s="29"/>
      <c r="BL49" s="27"/>
      <c r="BM49" s="29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89.25" customHeight="1">
      <c r="A50" s="25"/>
      <c r="B50" s="25"/>
      <c r="C50" s="25"/>
      <c r="D50" s="25"/>
      <c r="E50" s="25"/>
      <c r="F50" s="25"/>
      <c r="G50" s="25"/>
      <c r="H50" s="30"/>
      <c r="I50" s="31"/>
      <c r="J50" s="31"/>
      <c r="K50" s="31"/>
      <c r="L50" s="30"/>
      <c r="M50" s="46"/>
      <c r="N50" s="32"/>
      <c r="O50" s="31"/>
      <c r="P50" s="31"/>
      <c r="Q50" s="31"/>
      <c r="R50" s="33"/>
      <c r="S50" s="31">
        <v>39600</v>
      </c>
      <c r="T50" s="33" t="s">
        <v>189</v>
      </c>
      <c r="U50" s="31">
        <v>11</v>
      </c>
      <c r="V50" s="30" t="s">
        <v>139</v>
      </c>
      <c r="W50" s="33" t="s">
        <v>88</v>
      </c>
      <c r="X50" s="31" t="s">
        <v>89</v>
      </c>
      <c r="Y50" s="33" t="s">
        <v>188</v>
      </c>
      <c r="Z50" s="31"/>
      <c r="AA50" s="34"/>
      <c r="AB50" s="31"/>
      <c r="AC50" s="34"/>
      <c r="AD50" s="31"/>
      <c r="AE50" s="34">
        <v>100000</v>
      </c>
      <c r="AF50" s="31"/>
      <c r="AG50" s="34">
        <f t="shared" si="18"/>
        <v>100000</v>
      </c>
      <c r="AH50" s="31"/>
      <c r="AI50" s="34"/>
      <c r="AJ50" s="31"/>
      <c r="AK50" s="34"/>
      <c r="AL50" s="31"/>
      <c r="AM50" s="34"/>
      <c r="AN50" s="31">
        <f t="shared" ref="AN50:AO50" si="28">AH50+AJ50+AL50</f>
        <v>0</v>
      </c>
      <c r="AO50" s="34">
        <f t="shared" si="28"/>
        <v>0</v>
      </c>
      <c r="AP50" s="31"/>
      <c r="AQ50" s="34">
        <v>100000</v>
      </c>
      <c r="AR50" s="31"/>
      <c r="AS50" s="34"/>
      <c r="AT50" s="31"/>
      <c r="AU50" s="34"/>
      <c r="AV50" s="31">
        <f t="shared" ref="AV50:AV51" si="29">AP50+AR50+AT50</f>
        <v>0</v>
      </c>
      <c r="AW50" s="34">
        <f t="shared" si="22"/>
        <v>100000</v>
      </c>
      <c r="AX50" s="31"/>
      <c r="AY50" s="34"/>
      <c r="AZ50" s="31"/>
      <c r="BA50" s="34"/>
      <c r="BB50" s="31"/>
      <c r="BC50" s="34"/>
      <c r="BD50" s="31"/>
      <c r="BE50" s="34"/>
      <c r="BF50" s="31">
        <f t="shared" si="27"/>
        <v>0</v>
      </c>
      <c r="BG50" s="34">
        <f t="shared" si="25"/>
        <v>200000</v>
      </c>
      <c r="BH50" s="45"/>
      <c r="BI50" s="29"/>
      <c r="BJ50" s="27"/>
      <c r="BK50" s="29"/>
      <c r="BL50" s="27"/>
      <c r="BM50" s="29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89.25" customHeight="1">
      <c r="A51" s="25"/>
      <c r="B51" s="25"/>
      <c r="C51" s="25"/>
      <c r="D51" s="25"/>
      <c r="E51" s="25"/>
      <c r="F51" s="25"/>
      <c r="G51" s="25"/>
      <c r="H51" s="30"/>
      <c r="I51" s="31"/>
      <c r="J51" s="31"/>
      <c r="K51" s="31"/>
      <c r="L51" s="30"/>
      <c r="M51" s="46"/>
      <c r="N51" s="32"/>
      <c r="O51" s="31"/>
      <c r="P51" s="31"/>
      <c r="Q51" s="31"/>
      <c r="R51" s="33"/>
      <c r="S51" s="31">
        <v>42110</v>
      </c>
      <c r="T51" s="33" t="s">
        <v>190</v>
      </c>
      <c r="U51" s="31">
        <v>11</v>
      </c>
      <c r="V51" s="30" t="s">
        <v>139</v>
      </c>
      <c r="W51" s="33" t="s">
        <v>88</v>
      </c>
      <c r="X51" s="31" t="s">
        <v>89</v>
      </c>
      <c r="Y51" s="33" t="s">
        <v>188</v>
      </c>
      <c r="Z51" s="31"/>
      <c r="AA51" s="34"/>
      <c r="AB51" s="31"/>
      <c r="AC51" s="34"/>
      <c r="AD51" s="31"/>
      <c r="AE51" s="34"/>
      <c r="AF51" s="31"/>
      <c r="AG51" s="34">
        <f t="shared" si="18"/>
        <v>0</v>
      </c>
      <c r="AH51" s="31"/>
      <c r="AI51" s="34">
        <v>32970</v>
      </c>
      <c r="AJ51" s="31"/>
      <c r="AK51" s="34"/>
      <c r="AL51" s="31"/>
      <c r="AM51" s="34"/>
      <c r="AN51" s="31">
        <f t="shared" ref="AN51:AO51" si="30">AH51+AJ51+AL51</f>
        <v>0</v>
      </c>
      <c r="AO51" s="34">
        <f t="shared" si="30"/>
        <v>32970</v>
      </c>
      <c r="AP51" s="31"/>
      <c r="AQ51" s="34"/>
      <c r="AR51" s="31"/>
      <c r="AS51" s="34"/>
      <c r="AT51" s="31"/>
      <c r="AU51" s="34"/>
      <c r="AV51" s="31">
        <f t="shared" si="29"/>
        <v>0</v>
      </c>
      <c r="AW51" s="34">
        <f t="shared" si="22"/>
        <v>0</v>
      </c>
      <c r="AX51" s="31"/>
      <c r="AY51" s="34"/>
      <c r="AZ51" s="31"/>
      <c r="BA51" s="34"/>
      <c r="BB51" s="31"/>
      <c r="BC51" s="34"/>
      <c r="BD51" s="31"/>
      <c r="BE51" s="34"/>
      <c r="BF51" s="31">
        <f t="shared" si="27"/>
        <v>0</v>
      </c>
      <c r="BG51" s="34">
        <f t="shared" si="25"/>
        <v>32970</v>
      </c>
      <c r="BH51" s="45"/>
      <c r="BI51" s="29"/>
      <c r="BJ51" s="27"/>
      <c r="BK51" s="29"/>
      <c r="BL51" s="27"/>
      <c r="BM51" s="29"/>
      <c r="BN51" s="2"/>
      <c r="BO51" s="2"/>
      <c r="BP51" s="2"/>
      <c r="BQ51" s="2"/>
      <c r="BR51" s="2"/>
      <c r="BS51" s="2"/>
      <c r="BT51" s="2"/>
      <c r="BU51" s="2"/>
      <c r="BV51" s="2"/>
    </row>
    <row r="52" spans="1:74" ht="89.25" customHeight="1">
      <c r="A52" s="52"/>
      <c r="B52" s="52"/>
      <c r="C52" s="52"/>
      <c r="D52" s="52"/>
      <c r="E52" s="52"/>
      <c r="F52" s="52"/>
      <c r="G52" s="52"/>
      <c r="H52" s="30"/>
      <c r="I52" s="31"/>
      <c r="J52" s="31"/>
      <c r="K52" s="31"/>
      <c r="L52" s="30"/>
      <c r="M52" s="46"/>
      <c r="N52" s="32"/>
      <c r="O52" s="31"/>
      <c r="P52" s="31"/>
      <c r="Q52" s="31"/>
      <c r="R52" s="33"/>
      <c r="S52" s="31">
        <v>42600</v>
      </c>
      <c r="T52" s="31" t="s">
        <v>147</v>
      </c>
      <c r="U52" s="31">
        <v>11</v>
      </c>
      <c r="V52" s="30" t="s">
        <v>139</v>
      </c>
      <c r="W52" s="33" t="s">
        <v>88</v>
      </c>
      <c r="X52" s="31" t="s">
        <v>89</v>
      </c>
      <c r="Y52" s="31" t="s">
        <v>124</v>
      </c>
      <c r="Z52" s="31"/>
      <c r="AA52" s="34"/>
      <c r="AB52" s="31"/>
      <c r="AC52" s="34"/>
      <c r="AD52" s="31"/>
      <c r="AE52" s="34"/>
      <c r="AF52" s="31"/>
      <c r="AG52" s="34">
        <f t="shared" si="18"/>
        <v>0</v>
      </c>
      <c r="AH52" s="31"/>
      <c r="AI52" s="34">
        <v>150000</v>
      </c>
      <c r="AJ52" s="31"/>
      <c r="AK52" s="34"/>
      <c r="AL52" s="31"/>
      <c r="AM52" s="34"/>
      <c r="AN52" s="31"/>
      <c r="AO52" s="34">
        <f>AI52+AK52+AM52</f>
        <v>150000</v>
      </c>
      <c r="AP52" s="31"/>
      <c r="AQ52" s="34">
        <v>50000</v>
      </c>
      <c r="AR52" s="31"/>
      <c r="AS52" s="34"/>
      <c r="AT52" s="31"/>
      <c r="AU52" s="34"/>
      <c r="AV52" s="31"/>
      <c r="AW52" s="34">
        <f t="shared" si="22"/>
        <v>50000</v>
      </c>
      <c r="AX52" s="31"/>
      <c r="AY52" s="34"/>
      <c r="AZ52" s="31"/>
      <c r="BA52" s="34"/>
      <c r="BB52" s="31"/>
      <c r="BC52" s="34"/>
      <c r="BD52" s="31"/>
      <c r="BE52" s="34"/>
      <c r="BF52" s="31"/>
      <c r="BG52" s="34">
        <f t="shared" si="25"/>
        <v>200000</v>
      </c>
      <c r="BH52" s="45"/>
      <c r="BI52" s="29"/>
      <c r="BJ52" s="27"/>
      <c r="BK52" s="29"/>
      <c r="BL52" s="27"/>
      <c r="BM52" s="29"/>
      <c r="BN52" s="2"/>
      <c r="BO52" s="2"/>
      <c r="BP52" s="2"/>
      <c r="BQ52" s="2"/>
      <c r="BR52" s="2"/>
      <c r="BS52" s="2"/>
      <c r="BT52" s="2"/>
      <c r="BU52" s="2"/>
      <c r="BV52" s="2"/>
    </row>
    <row r="53" spans="1:74" ht="15.75" customHeight="1">
      <c r="BG53" s="53">
        <f>BG41+BG38+BG36+BG33</f>
        <v>1454000</v>
      </c>
    </row>
    <row r="54" spans="1:74" ht="15.75" customHeight="1"/>
    <row r="55" spans="1:74" ht="15.75" customHeight="1"/>
    <row r="56" spans="1:74" ht="15.75" customHeight="1"/>
    <row r="57" spans="1:74" ht="15.75" customHeight="1"/>
    <row r="58" spans="1:74" ht="15.75" customHeight="1"/>
    <row r="59" spans="1:74" ht="15.75" customHeight="1"/>
    <row r="60" spans="1:74" ht="15.75" customHeight="1"/>
    <row r="61" spans="1:74" ht="15.75" customHeight="1"/>
    <row r="62" spans="1:74" ht="15.75" customHeight="1"/>
    <row r="63" spans="1:74" ht="15.75" customHeight="1"/>
    <row r="64" spans="1:7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3"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  <mergeCell ref="A14:B14"/>
    <mergeCell ref="C14:W14"/>
    <mergeCell ref="C15:W15"/>
    <mergeCell ref="D22:W22"/>
    <mergeCell ref="M23:BG23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A11:B11"/>
    <mergeCell ref="C11:W11"/>
    <mergeCell ref="A12:B12"/>
    <mergeCell ref="C12:W12"/>
    <mergeCell ref="A13:B13"/>
    <mergeCell ref="C13:W13"/>
    <mergeCell ref="B6:M7"/>
    <mergeCell ref="A9:B9"/>
    <mergeCell ref="C9:W9"/>
    <mergeCell ref="A10:B10"/>
    <mergeCell ref="C10:W10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H23:BM24"/>
    <mergeCell ref="BL25:BM25"/>
    <mergeCell ref="D25:D26"/>
    <mergeCell ref="E25:E26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</mergeCells>
  <dataValidations count="5">
    <dataValidation type="list" allowBlank="1" showErrorMessage="1" sqref="D17" xr:uid="{00000000-0002-0000-0100-000000000000}">
      <formula1>metavp</formula1>
    </dataValidation>
    <dataValidation type="list" allowBlank="1" showErrorMessage="1" sqref="D18" xr:uid="{00000000-0002-0000-0100-000001000000}">
      <formula1>objetivopeg</formula1>
    </dataValidation>
    <dataValidation type="list" allowBlank="1" showErrorMessage="1" sqref="D22" xr:uid="{00000000-0002-0000-0100-000002000000}">
      <formula1>resultadoss2</formula1>
    </dataValidation>
    <dataValidation type="list" allowBlank="1" showErrorMessage="1" sqref="D16" xr:uid="{00000000-0002-0000-0100-000003000000}">
      <formula1>objetivosvp</formula1>
    </dataValidation>
    <dataValidation type="list" allowBlank="1" showErrorMessage="1" sqref="D21" xr:uid="{00000000-0002-0000-0100-000004000000}">
      <formula1>resultadoss1</formula1>
    </dataValidation>
  </dataValidations>
  <pageMargins left="0.7" right="0.7" top="0.75" bottom="0.75" header="0" footer="0"/>
  <pageSetup paperSize="9" orientation="portrait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L1000"/>
  <sheetViews>
    <sheetView workbookViewId="0"/>
  </sheetViews>
  <sheetFormatPr baseColWidth="10" defaultColWidth="14.42578125" defaultRowHeight="15" customHeight="1"/>
  <cols>
    <col min="1" max="2" width="10.7109375" customWidth="1"/>
    <col min="3" max="3" width="28.5703125" customWidth="1"/>
    <col min="4" max="4" width="10.7109375" customWidth="1"/>
    <col min="5" max="5" width="52.5703125" customWidth="1"/>
    <col min="6" max="6" width="15.7109375" customWidth="1"/>
    <col min="7" max="7" width="20.140625" customWidth="1"/>
    <col min="8" max="8" width="18.28515625" customWidth="1"/>
    <col min="9" max="12" width="10.7109375" customWidth="1"/>
  </cols>
  <sheetData>
    <row r="4" spans="2:12" ht="36">
      <c r="B4" s="54" t="s">
        <v>191</v>
      </c>
      <c r="C4" s="54" t="s">
        <v>192</v>
      </c>
      <c r="D4" s="54" t="s">
        <v>193</v>
      </c>
      <c r="E4" s="54" t="s">
        <v>194</v>
      </c>
      <c r="F4" s="55" t="s">
        <v>195</v>
      </c>
      <c r="G4" s="54" t="s">
        <v>196</v>
      </c>
      <c r="H4" s="54" t="s">
        <v>197</v>
      </c>
    </row>
    <row r="5" spans="2:12">
      <c r="B5" s="56">
        <v>10000</v>
      </c>
      <c r="C5" s="56" t="s">
        <v>198</v>
      </c>
      <c r="D5" s="57" t="s">
        <v>199</v>
      </c>
      <c r="E5" s="58" t="s">
        <v>200</v>
      </c>
      <c r="F5" s="59">
        <v>1526693</v>
      </c>
      <c r="G5" s="60">
        <f>+'PROGRAMA 01-ACTIV.OBRA 011 SSSE'!BG27</f>
        <v>1526693</v>
      </c>
      <c r="H5" s="61">
        <f t="shared" ref="H5:H32" si="0">F5-G5</f>
        <v>0</v>
      </c>
    </row>
    <row r="6" spans="2:12">
      <c r="B6" s="138" t="s">
        <v>201</v>
      </c>
      <c r="C6" s="114"/>
      <c r="D6" s="114"/>
      <c r="E6" s="95"/>
      <c r="F6" s="62">
        <f>SUM(F5)</f>
        <v>1526693</v>
      </c>
      <c r="G6" s="63"/>
      <c r="H6" s="61">
        <f t="shared" si="0"/>
        <v>1526693</v>
      </c>
    </row>
    <row r="7" spans="2:12">
      <c r="B7" s="56"/>
      <c r="C7" s="56"/>
      <c r="D7" s="57" t="s">
        <v>202</v>
      </c>
      <c r="E7" s="57" t="s">
        <v>203</v>
      </c>
      <c r="F7" s="59">
        <v>200000</v>
      </c>
      <c r="G7" s="60">
        <f>+'PROGRAMA 01-ACTIV.OBRA 011 SSSE'!BG35</f>
        <v>200000</v>
      </c>
      <c r="H7" s="61">
        <f t="shared" si="0"/>
        <v>0</v>
      </c>
    </row>
    <row r="8" spans="2:12">
      <c r="B8" s="56"/>
      <c r="C8" s="56"/>
      <c r="D8" s="57" t="s">
        <v>204</v>
      </c>
      <c r="E8" s="57" t="s">
        <v>205</v>
      </c>
      <c r="F8" s="59">
        <v>25000</v>
      </c>
      <c r="G8" s="60">
        <v>25000</v>
      </c>
      <c r="H8" s="61">
        <f t="shared" si="0"/>
        <v>0</v>
      </c>
    </row>
    <row r="9" spans="2:12">
      <c r="B9" s="56"/>
      <c r="C9" s="56"/>
      <c r="D9" s="64" t="s">
        <v>206</v>
      </c>
      <c r="E9" s="64" t="s">
        <v>207</v>
      </c>
      <c r="F9" s="65">
        <v>50000</v>
      </c>
      <c r="G9" s="60">
        <f>+'PROGRAMA 01-ACTIV.OBRA 011 SSSE'!BG34</f>
        <v>50000</v>
      </c>
      <c r="H9" s="61">
        <f t="shared" si="0"/>
        <v>0</v>
      </c>
      <c r="I9" s="53"/>
    </row>
    <row r="10" spans="2:12">
      <c r="B10" s="56"/>
      <c r="C10" s="56"/>
      <c r="D10" s="64" t="s">
        <v>208</v>
      </c>
      <c r="E10" s="64" t="s">
        <v>209</v>
      </c>
      <c r="F10" s="65">
        <v>250000</v>
      </c>
      <c r="G10" s="60">
        <f>+'PROGRAMA 01-ACTIV.OBRA 011 SSSE'!BG32</f>
        <v>250000</v>
      </c>
      <c r="H10" s="61">
        <f t="shared" si="0"/>
        <v>0</v>
      </c>
    </row>
    <row r="11" spans="2:12">
      <c r="B11" s="56"/>
      <c r="C11" s="56"/>
      <c r="D11" s="66" t="s">
        <v>210</v>
      </c>
      <c r="E11" s="66" t="s">
        <v>211</v>
      </c>
      <c r="F11" s="67">
        <v>284000</v>
      </c>
      <c r="G11" s="68">
        <f>+'PROGRAMA 01-ACTIV.OBRA 011 SSSE'!BG31</f>
        <v>284000</v>
      </c>
      <c r="H11" s="69">
        <f t="shared" si="0"/>
        <v>0</v>
      </c>
    </row>
    <row r="12" spans="2:12">
      <c r="B12" s="56"/>
      <c r="C12" s="56"/>
      <c r="D12" s="70" t="s">
        <v>212</v>
      </c>
      <c r="E12" s="70" t="s">
        <v>213</v>
      </c>
      <c r="F12" s="71">
        <v>281400</v>
      </c>
      <c r="G12" s="60">
        <f>+'PROGRAMA 01-ACTIV.OBRA 011 SSSE'!BG33</f>
        <v>281400</v>
      </c>
      <c r="H12" s="72">
        <f t="shared" si="0"/>
        <v>0</v>
      </c>
    </row>
    <row r="13" spans="2:12">
      <c r="B13" s="56"/>
      <c r="C13" s="56"/>
      <c r="D13" s="57" t="s">
        <v>214</v>
      </c>
      <c r="E13" s="57" t="s">
        <v>215</v>
      </c>
      <c r="F13" s="59">
        <v>200000</v>
      </c>
      <c r="G13" s="60">
        <f>+'PROGRAMA 01-ACTIV.OBRA 011 SSSE'!BG42</f>
        <v>200000</v>
      </c>
      <c r="H13" s="61">
        <f t="shared" si="0"/>
        <v>0</v>
      </c>
      <c r="I13" s="53">
        <f>G11-F12</f>
        <v>2600</v>
      </c>
    </row>
    <row r="14" spans="2:12">
      <c r="B14" s="139" t="s">
        <v>216</v>
      </c>
      <c r="C14" s="114"/>
      <c r="D14" s="114"/>
      <c r="E14" s="95"/>
      <c r="F14" s="73">
        <f>SUM(F7:F13)</f>
        <v>1290400</v>
      </c>
      <c r="G14" s="63"/>
      <c r="H14" s="61">
        <f t="shared" si="0"/>
        <v>1290400</v>
      </c>
      <c r="I14" s="74">
        <v>84000</v>
      </c>
      <c r="L14" s="75" t="s">
        <v>217</v>
      </c>
    </row>
    <row r="15" spans="2:12">
      <c r="B15" s="63"/>
      <c r="C15" s="63"/>
      <c r="D15" s="63" t="s">
        <v>218</v>
      </c>
      <c r="E15" s="63" t="s">
        <v>219</v>
      </c>
      <c r="F15" s="59">
        <v>200000</v>
      </c>
      <c r="G15" s="76">
        <f>+'PROGRAMA 01-ACTIV.OBRA 011 SSSE'!BG43</f>
        <v>200000</v>
      </c>
      <c r="H15" s="61">
        <f t="shared" si="0"/>
        <v>0</v>
      </c>
      <c r="I15" s="53">
        <f>I14-I13</f>
        <v>81400</v>
      </c>
    </row>
    <row r="16" spans="2:12" ht="15.75" customHeight="1">
      <c r="B16" s="63"/>
      <c r="C16" s="63"/>
      <c r="D16" s="63" t="s">
        <v>220</v>
      </c>
      <c r="E16" s="63" t="s">
        <v>221</v>
      </c>
      <c r="F16" s="59">
        <v>150000</v>
      </c>
      <c r="G16" s="76">
        <f>+'PROGRAMA 01-ACTIV.OBRA 011 SSSE'!BG47</f>
        <v>150000</v>
      </c>
      <c r="H16" s="61">
        <f t="shared" si="0"/>
        <v>0</v>
      </c>
    </row>
    <row r="17" spans="2:8" ht="15.75" customHeight="1">
      <c r="B17" s="63"/>
      <c r="C17" s="63"/>
      <c r="D17" s="63" t="s">
        <v>222</v>
      </c>
      <c r="E17" s="63" t="s">
        <v>223</v>
      </c>
      <c r="F17" s="59">
        <v>94090</v>
      </c>
      <c r="G17" s="76">
        <f>+'PROGRAMA 01-ACTIV.OBRA 011 SSSE'!BG48</f>
        <v>94090</v>
      </c>
      <c r="H17" s="61">
        <f t="shared" si="0"/>
        <v>0</v>
      </c>
    </row>
    <row r="18" spans="2:8" ht="15.75" customHeight="1">
      <c r="B18" s="63"/>
      <c r="C18" s="63"/>
      <c r="D18" s="63" t="s">
        <v>224</v>
      </c>
      <c r="E18" s="63" t="s">
        <v>225</v>
      </c>
      <c r="F18" s="59">
        <v>10000</v>
      </c>
      <c r="G18" s="76">
        <f>+'PROGRAMA 01-ACTIV.OBRA 011 SSSE'!BG49</f>
        <v>10000</v>
      </c>
      <c r="H18" s="61">
        <f t="shared" si="0"/>
        <v>0</v>
      </c>
    </row>
    <row r="19" spans="2:8" ht="15.75" customHeight="1">
      <c r="B19" s="63"/>
      <c r="C19" s="63"/>
      <c r="D19" s="63" t="s">
        <v>226</v>
      </c>
      <c r="E19" s="63" t="s">
        <v>227</v>
      </c>
      <c r="F19" s="59">
        <v>30000</v>
      </c>
      <c r="G19" s="77">
        <f>+'PROGRAMA 01-ACTIV.OBRA 011 SSSE'!BG36</f>
        <v>30000</v>
      </c>
      <c r="H19" s="61">
        <f t="shared" si="0"/>
        <v>0</v>
      </c>
    </row>
    <row r="20" spans="2:8" ht="15.75" customHeight="1">
      <c r="B20" s="63"/>
      <c r="C20" s="63"/>
      <c r="D20" s="78" t="s">
        <v>228</v>
      </c>
      <c r="E20" s="78" t="s">
        <v>229</v>
      </c>
      <c r="F20" s="59">
        <v>10000</v>
      </c>
      <c r="G20" s="76">
        <f>+'PROGRAMA 01-ACTIV.OBRA 011 SSSE'!BG50</f>
        <v>10000</v>
      </c>
      <c r="H20" s="61">
        <f t="shared" si="0"/>
        <v>0</v>
      </c>
    </row>
    <row r="21" spans="2:8" ht="15.75" customHeight="1">
      <c r="B21" s="63"/>
      <c r="C21" s="63"/>
      <c r="D21" s="78" t="s">
        <v>230</v>
      </c>
      <c r="E21" s="78" t="s">
        <v>111</v>
      </c>
      <c r="F21" s="59">
        <v>250000</v>
      </c>
      <c r="G21" s="76">
        <f>+'PROGRAMA 01-ACTIV.OBRA 011 SSSE'!BG37</f>
        <v>250000</v>
      </c>
      <c r="H21" s="61">
        <f t="shared" si="0"/>
        <v>0</v>
      </c>
    </row>
    <row r="22" spans="2:8" ht="15.75" customHeight="1">
      <c r="B22" s="63"/>
      <c r="C22" s="63"/>
      <c r="D22" s="78" t="s">
        <v>231</v>
      </c>
      <c r="E22" s="78" t="s">
        <v>232</v>
      </c>
      <c r="F22" s="59">
        <v>20000</v>
      </c>
      <c r="G22" s="76">
        <f>+'PROGRAMA 01-ACTIV.OBRA 011 SSSE'!BG38</f>
        <v>20000</v>
      </c>
      <c r="H22" s="61">
        <f t="shared" si="0"/>
        <v>0</v>
      </c>
    </row>
    <row r="23" spans="2:8" ht="15.75" customHeight="1">
      <c r="B23" s="63"/>
      <c r="C23" s="63"/>
      <c r="D23" s="78" t="s">
        <v>233</v>
      </c>
      <c r="E23" s="78" t="s">
        <v>234</v>
      </c>
      <c r="F23" s="59">
        <v>8000</v>
      </c>
      <c r="G23" s="76">
        <f>+'PROGRAMA 01-ACTIV.OBRA 011 SSSE'!BG51</f>
        <v>8000</v>
      </c>
      <c r="H23" s="61">
        <f t="shared" si="0"/>
        <v>0</v>
      </c>
    </row>
    <row r="24" spans="2:8" ht="15.75" customHeight="1">
      <c r="B24" s="63"/>
      <c r="C24" s="63"/>
      <c r="D24" s="78" t="s">
        <v>235</v>
      </c>
      <c r="E24" s="78" t="s">
        <v>236</v>
      </c>
      <c r="F24" s="59">
        <v>5000</v>
      </c>
      <c r="G24" s="76">
        <f>+'PROGRAMA 01-ACTIV.OBRA 011 SSSE'!BG46</f>
        <v>5000</v>
      </c>
      <c r="H24" s="61">
        <f t="shared" si="0"/>
        <v>0</v>
      </c>
    </row>
    <row r="25" spans="2:8" ht="15.75" customHeight="1">
      <c r="B25" s="63"/>
      <c r="C25" s="63"/>
      <c r="D25" s="78" t="s">
        <v>237</v>
      </c>
      <c r="E25" s="78" t="s">
        <v>238</v>
      </c>
      <c r="F25" s="59">
        <v>8000</v>
      </c>
      <c r="G25" s="76">
        <f>+'PROGRAMA 01-ACTIV.OBRA 011 SSSE'!BG52</f>
        <v>8000</v>
      </c>
      <c r="H25" s="61">
        <f t="shared" si="0"/>
        <v>0</v>
      </c>
    </row>
    <row r="26" spans="2:8" ht="15.75" customHeight="1">
      <c r="B26" s="63"/>
      <c r="C26" s="63"/>
      <c r="D26" s="78" t="s">
        <v>239</v>
      </c>
      <c r="E26" s="78" t="s">
        <v>240</v>
      </c>
      <c r="F26" s="59">
        <v>20000</v>
      </c>
      <c r="G26" s="76">
        <f>+'PROGRAMA 01-ACTIV.OBRA 011 SSSE'!BG44</f>
        <v>20000</v>
      </c>
      <c r="H26" s="61">
        <f t="shared" si="0"/>
        <v>0</v>
      </c>
    </row>
    <row r="27" spans="2:8" ht="15.75" customHeight="1">
      <c r="B27" s="63"/>
      <c r="C27" s="63"/>
      <c r="D27" s="63" t="s">
        <v>241</v>
      </c>
      <c r="E27" s="63" t="s">
        <v>242</v>
      </c>
      <c r="F27" s="59">
        <v>20000</v>
      </c>
      <c r="G27" s="77">
        <f>+'PROGRAMA 01-ACTIV.OBRA 011 SSSE'!BG53</f>
        <v>20000</v>
      </c>
      <c r="H27" s="61">
        <f t="shared" si="0"/>
        <v>0</v>
      </c>
    </row>
    <row r="28" spans="2:8" ht="15.75" customHeight="1">
      <c r="B28" s="63"/>
      <c r="C28" s="63"/>
      <c r="D28" s="63" t="s">
        <v>243</v>
      </c>
      <c r="E28" s="63" t="s">
        <v>244</v>
      </c>
      <c r="F28" s="59">
        <v>50000</v>
      </c>
      <c r="G28" s="76">
        <f>+'PROGRAMA 01-ACTIV.OBRA 011 SSSE'!BG54</f>
        <v>50000</v>
      </c>
      <c r="H28" s="61">
        <f t="shared" si="0"/>
        <v>0</v>
      </c>
    </row>
    <row r="29" spans="2:8" ht="15.75" customHeight="1">
      <c r="B29" s="139" t="s">
        <v>245</v>
      </c>
      <c r="C29" s="114"/>
      <c r="D29" s="114"/>
      <c r="E29" s="95"/>
      <c r="F29" s="73">
        <f>SUM(F15:F28)</f>
        <v>875090</v>
      </c>
      <c r="G29" s="79"/>
      <c r="H29" s="61">
        <f t="shared" si="0"/>
        <v>875090</v>
      </c>
    </row>
    <row r="30" spans="2:8" ht="15.75" customHeight="1">
      <c r="B30" s="63"/>
      <c r="C30" s="63"/>
      <c r="D30" s="78" t="s">
        <v>246</v>
      </c>
      <c r="E30" s="78" t="s">
        <v>151</v>
      </c>
      <c r="F30" s="59">
        <v>5000</v>
      </c>
      <c r="G30" s="76">
        <f>+'PROGRAMA 01-ACTIV.OBRA 011 SSSE'!BG58</f>
        <v>5000</v>
      </c>
      <c r="H30" s="61">
        <f t="shared" si="0"/>
        <v>0</v>
      </c>
    </row>
    <row r="31" spans="2:8" ht="15.75" customHeight="1">
      <c r="B31" s="63"/>
      <c r="C31" s="63"/>
      <c r="D31" s="78" t="s">
        <v>247</v>
      </c>
      <c r="E31" s="78" t="s">
        <v>248</v>
      </c>
      <c r="F31" s="59">
        <v>150000</v>
      </c>
      <c r="G31" s="59">
        <f>+'PROGRAMA 01-ACTIV.OBRA 011 SSSE'!BG56</f>
        <v>150000</v>
      </c>
      <c r="H31" s="61">
        <f t="shared" si="0"/>
        <v>0</v>
      </c>
    </row>
    <row r="32" spans="2:8" ht="15.75" customHeight="1">
      <c r="B32" s="63"/>
      <c r="C32" s="63"/>
      <c r="D32" s="63" t="s">
        <v>249</v>
      </c>
      <c r="E32" s="63" t="s">
        <v>250</v>
      </c>
      <c r="F32" s="59">
        <v>28547</v>
      </c>
      <c r="G32" s="59">
        <f>+'PROGRAMA 01-ACTIV.OBRA 011 SSSE'!BG55</f>
        <v>28547</v>
      </c>
      <c r="H32" s="61">
        <f t="shared" si="0"/>
        <v>0</v>
      </c>
    </row>
    <row r="33" spans="2:8" ht="15.75" customHeight="1">
      <c r="B33" s="139" t="s">
        <v>251</v>
      </c>
      <c r="C33" s="114"/>
      <c r="D33" s="114"/>
      <c r="E33" s="95"/>
      <c r="F33" s="73">
        <f>SUM(F30:F32)</f>
        <v>183547</v>
      </c>
      <c r="G33" s="59"/>
      <c r="H33" s="61">
        <f>SUM(H30:H32)</f>
        <v>0</v>
      </c>
    </row>
    <row r="34" spans="2:8" ht="24.75" customHeight="1">
      <c r="B34" s="140" t="s">
        <v>252</v>
      </c>
      <c r="C34" s="141"/>
      <c r="D34" s="141"/>
      <c r="E34" s="142"/>
      <c r="F34" s="80">
        <f>F6+F14+F29+F33</f>
        <v>3875730</v>
      </c>
      <c r="G34" s="81"/>
      <c r="H34" s="82">
        <f>H29+H14</f>
        <v>2165490</v>
      </c>
    </row>
    <row r="35" spans="2:8" ht="15.75" customHeight="1">
      <c r="E35" s="143" t="s">
        <v>253</v>
      </c>
      <c r="F35" s="101"/>
    </row>
    <row r="36" spans="2:8" ht="15.75" customHeight="1">
      <c r="E36" s="144"/>
      <c r="F36" s="144"/>
    </row>
    <row r="37" spans="2:8" ht="15.75" customHeight="1">
      <c r="E37" s="144"/>
      <c r="F37" s="144"/>
    </row>
    <row r="38" spans="2:8" ht="28.5" customHeight="1">
      <c r="B38" s="145" t="s">
        <v>254</v>
      </c>
      <c r="C38" s="121"/>
      <c r="D38" s="121"/>
      <c r="E38" s="121"/>
      <c r="F38" s="121"/>
      <c r="G38" s="121"/>
      <c r="H38" s="122"/>
    </row>
    <row r="39" spans="2:8" ht="15.75" customHeight="1">
      <c r="B39" s="138"/>
      <c r="C39" s="114"/>
      <c r="D39" s="114"/>
      <c r="E39" s="95"/>
      <c r="F39" s="62"/>
      <c r="G39" s="63"/>
      <c r="H39" s="77"/>
    </row>
    <row r="40" spans="2:8" ht="15.75" customHeight="1">
      <c r="B40" s="56"/>
      <c r="C40" s="56"/>
      <c r="D40" s="83" t="s">
        <v>210</v>
      </c>
      <c r="E40" s="57" t="s">
        <v>211</v>
      </c>
      <c r="F40" s="84">
        <v>66000</v>
      </c>
      <c r="G40" s="63"/>
      <c r="H40" s="77">
        <f t="shared" ref="H40:H49" si="1">F40-G40</f>
        <v>66000</v>
      </c>
    </row>
    <row r="41" spans="2:8" ht="15.75" customHeight="1">
      <c r="B41" s="56"/>
      <c r="C41" s="56"/>
      <c r="D41" s="83" t="s">
        <v>214</v>
      </c>
      <c r="E41" s="57" t="s">
        <v>215</v>
      </c>
      <c r="F41" s="84">
        <v>100000</v>
      </c>
      <c r="G41" s="77"/>
      <c r="H41" s="77">
        <f t="shared" si="1"/>
        <v>100000</v>
      </c>
    </row>
    <row r="42" spans="2:8" ht="15.75" customHeight="1">
      <c r="B42" s="139" t="s">
        <v>216</v>
      </c>
      <c r="C42" s="114"/>
      <c r="D42" s="114"/>
      <c r="E42" s="95"/>
      <c r="F42" s="73">
        <f>SUM(F40:F41)</f>
        <v>166000</v>
      </c>
      <c r="G42" s="63"/>
      <c r="H42" s="77">
        <f t="shared" si="1"/>
        <v>166000</v>
      </c>
    </row>
    <row r="43" spans="2:8" ht="15.75" customHeight="1">
      <c r="B43" s="63"/>
      <c r="C43" s="63"/>
      <c r="D43" s="63" t="s">
        <v>218</v>
      </c>
      <c r="E43" s="63" t="s">
        <v>219</v>
      </c>
      <c r="F43" s="59">
        <v>335030</v>
      </c>
      <c r="G43" s="77"/>
      <c r="H43" s="77">
        <f t="shared" si="1"/>
        <v>335030</v>
      </c>
    </row>
    <row r="44" spans="2:8" ht="15.75" customHeight="1">
      <c r="B44" s="63"/>
      <c r="C44" s="63"/>
      <c r="D44" s="63" t="s">
        <v>220</v>
      </c>
      <c r="E44" s="63" t="s">
        <v>221</v>
      </c>
      <c r="F44" s="59">
        <v>100000</v>
      </c>
      <c r="G44" s="77"/>
      <c r="H44" s="77">
        <f t="shared" si="1"/>
        <v>100000</v>
      </c>
    </row>
    <row r="45" spans="2:8" ht="18.75" customHeight="1">
      <c r="B45" s="63"/>
      <c r="C45" s="63"/>
      <c r="D45" s="63" t="s">
        <v>222</v>
      </c>
      <c r="E45" s="63" t="s">
        <v>223</v>
      </c>
      <c r="F45" s="59">
        <v>100000</v>
      </c>
      <c r="G45" s="77"/>
      <c r="H45" s="77">
        <f t="shared" si="1"/>
        <v>100000</v>
      </c>
    </row>
    <row r="46" spans="2:8" ht="15.75" customHeight="1">
      <c r="B46" s="63"/>
      <c r="C46" s="63"/>
      <c r="D46" s="63" t="s">
        <v>224</v>
      </c>
      <c r="E46" s="63" t="s">
        <v>225</v>
      </c>
      <c r="F46" s="59">
        <v>50000</v>
      </c>
      <c r="G46" s="77"/>
      <c r="H46" s="77">
        <f t="shared" si="1"/>
        <v>50000</v>
      </c>
    </row>
    <row r="47" spans="2:8" ht="15.75" customHeight="1">
      <c r="B47" s="63"/>
      <c r="C47" s="63"/>
      <c r="D47" s="63" t="s">
        <v>228</v>
      </c>
      <c r="E47" s="63" t="s">
        <v>229</v>
      </c>
      <c r="F47" s="84">
        <v>20000</v>
      </c>
      <c r="G47" s="77"/>
      <c r="H47" s="77">
        <f t="shared" si="1"/>
        <v>20000</v>
      </c>
    </row>
    <row r="48" spans="2:8" ht="15.75" customHeight="1">
      <c r="B48" s="63"/>
      <c r="C48" s="63"/>
      <c r="D48" s="63" t="s">
        <v>230</v>
      </c>
      <c r="E48" s="63" t="s">
        <v>111</v>
      </c>
      <c r="F48" s="59">
        <v>50000</v>
      </c>
      <c r="G48" s="77"/>
      <c r="H48" s="77">
        <f t="shared" si="1"/>
        <v>50000</v>
      </c>
    </row>
    <row r="49" spans="2:8" ht="15.75" customHeight="1">
      <c r="B49" s="63"/>
      <c r="C49" s="63"/>
      <c r="D49" s="63" t="s">
        <v>233</v>
      </c>
      <c r="E49" s="63" t="s">
        <v>234</v>
      </c>
      <c r="F49" s="84">
        <v>20000</v>
      </c>
      <c r="G49" s="77"/>
      <c r="H49" s="77">
        <f t="shared" si="1"/>
        <v>20000</v>
      </c>
    </row>
    <row r="50" spans="2:8" ht="15.75" customHeight="1">
      <c r="B50" s="63"/>
      <c r="C50" s="63"/>
      <c r="D50" s="63" t="s">
        <v>235</v>
      </c>
      <c r="E50" s="63" t="s">
        <v>236</v>
      </c>
      <c r="F50" s="84">
        <v>50000</v>
      </c>
      <c r="G50" s="77"/>
      <c r="H50" s="77"/>
    </row>
    <row r="51" spans="2:8" ht="15.75" customHeight="1">
      <c r="B51" s="63"/>
      <c r="C51" s="63"/>
      <c r="D51" s="63" t="s">
        <v>237</v>
      </c>
      <c r="E51" s="63" t="s">
        <v>238</v>
      </c>
      <c r="F51" s="84">
        <v>100000</v>
      </c>
      <c r="G51" s="77"/>
      <c r="H51" s="77"/>
    </row>
    <row r="52" spans="2:8" ht="15.75" customHeight="1">
      <c r="B52" s="63"/>
      <c r="C52" s="63"/>
      <c r="D52" s="63" t="s">
        <v>241</v>
      </c>
      <c r="E52" s="63" t="s">
        <v>242</v>
      </c>
      <c r="F52" s="84">
        <v>30000</v>
      </c>
      <c r="G52" s="77"/>
      <c r="H52" s="77"/>
    </row>
    <row r="53" spans="2:8" ht="15.75" customHeight="1">
      <c r="B53" s="63"/>
      <c r="C53" s="63"/>
      <c r="D53" s="63" t="s">
        <v>243</v>
      </c>
      <c r="E53" s="63" t="s">
        <v>244</v>
      </c>
      <c r="F53" s="59">
        <v>200000</v>
      </c>
      <c r="G53" s="77"/>
      <c r="H53" s="77"/>
    </row>
    <row r="54" spans="2:8" ht="15.75" customHeight="1">
      <c r="B54" s="139" t="s">
        <v>245</v>
      </c>
      <c r="C54" s="114"/>
      <c r="D54" s="114"/>
      <c r="E54" s="95"/>
      <c r="F54" s="73">
        <f>SUM(F43:F53)</f>
        <v>1055030</v>
      </c>
      <c r="G54" s="77"/>
      <c r="H54" s="77">
        <f>F54-G54</f>
        <v>1055030</v>
      </c>
    </row>
    <row r="55" spans="2:8" ht="15.75" customHeight="1">
      <c r="B55" s="63"/>
      <c r="C55" s="63"/>
      <c r="D55" s="63" t="s">
        <v>255</v>
      </c>
      <c r="E55" s="63" t="s">
        <v>256</v>
      </c>
      <c r="F55" s="59">
        <v>32970</v>
      </c>
      <c r="G55" s="85"/>
      <c r="H55" s="77"/>
    </row>
    <row r="56" spans="2:8" ht="15.75" customHeight="1">
      <c r="B56" s="63"/>
      <c r="C56" s="63"/>
      <c r="D56" s="63" t="s">
        <v>247</v>
      </c>
      <c r="E56" s="63" t="s">
        <v>248</v>
      </c>
      <c r="F56" s="59">
        <v>200000</v>
      </c>
      <c r="G56" s="85"/>
      <c r="H56" s="77"/>
    </row>
    <row r="57" spans="2:8" ht="15.75" customHeight="1">
      <c r="B57" s="139" t="s">
        <v>251</v>
      </c>
      <c r="C57" s="114"/>
      <c r="D57" s="114"/>
      <c r="E57" s="95"/>
      <c r="F57" s="73">
        <f>SUM(F55:F56)</f>
        <v>232970</v>
      </c>
      <c r="G57" s="59"/>
      <c r="H57" s="77">
        <f>F57-G57</f>
        <v>232970</v>
      </c>
    </row>
    <row r="58" spans="2:8" ht="28.5" customHeight="1">
      <c r="B58" s="103" t="s">
        <v>257</v>
      </c>
      <c r="C58" s="114"/>
      <c r="D58" s="114"/>
      <c r="E58" s="95"/>
      <c r="F58" s="86">
        <f>F42+F54+F57</f>
        <v>1454000</v>
      </c>
      <c r="G58" s="86"/>
      <c r="H58" s="86">
        <f>H42+H54+H57</f>
        <v>1454000</v>
      </c>
    </row>
    <row r="59" spans="2:8" ht="15.75" customHeight="1"/>
    <row r="60" spans="2:8" ht="15.75" customHeight="1"/>
    <row r="61" spans="2:8" ht="15.75" customHeight="1"/>
    <row r="62" spans="2:8" ht="15.75" customHeight="1"/>
    <row r="63" spans="2:8" ht="15.75" customHeight="1"/>
    <row r="64" spans="2:8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E35:F37"/>
    <mergeCell ref="B38:H38"/>
    <mergeCell ref="B6:E6"/>
    <mergeCell ref="B14:E14"/>
    <mergeCell ref="B29:E29"/>
    <mergeCell ref="B33:E33"/>
    <mergeCell ref="B34:E34"/>
    <mergeCell ref="B39:E39"/>
    <mergeCell ref="B42:E42"/>
    <mergeCell ref="B54:E54"/>
    <mergeCell ref="B57:E57"/>
    <mergeCell ref="B58:E58"/>
  </mergeCells>
  <pageMargins left="0.7" right="0.7" top="0.75" bottom="0.75" header="0" footer="0"/>
  <pageSetup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PROGRAMA 01-ACTIV.OBRA 011 SSSE</vt:lpstr>
      <vt:lpstr>ACTIVIDAD OBRA 11 CORRESPONSABI</vt:lpstr>
      <vt:lpstr>Presupuesto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mejia</dc:creator>
  <cp:lastModifiedBy>rosa mejia</cp:lastModifiedBy>
  <dcterms:created xsi:type="dcterms:W3CDTF">2023-06-22T20:47:17Z</dcterms:created>
  <dcterms:modified xsi:type="dcterms:W3CDTF">2023-06-22T20:47:17Z</dcterms:modified>
</cp:coreProperties>
</file>