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OGRAMA 01-ACTIV.OBRA 011 SSSE" sheetId="1" r:id="rId4"/>
    <sheet state="visible" name="ACTIVIDAD OBRA 11 CORRESPONSABI" sheetId="2" r:id="rId5"/>
    <sheet state="visible" name="Presupuesto 2023" sheetId="3" r:id="rId6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Q28">
      <text>
        <t xml:space="preserve">Falta colocar correctamente las cantidades en la distribución mensual. </t>
      </text>
    </comment>
    <comment authorId="0" ref="Q30">
      <text>
        <t xml:space="preserve">Revisar las cantidades, ya que solo tienen programado 1 y en la distribución hay mas. </t>
      </text>
    </comment>
    <comment authorId="0" ref="Q33">
      <text>
        <t xml:space="preserve">Revisar presupuesto distribuido, deben ir de acuerdo a lo que usted ubico en sus cantidades </t>
      </text>
    </comment>
    <comment authorId="0" ref="T33">
      <text>
        <t xml:space="preserve">Corregido. </t>
      </text>
    </comment>
    <comment authorId="0" ref="AE33">
      <text>
        <t xml:space="preserve">Corregido 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F13">
      <text>
        <t xml:space="preserve">======
ID#AAAAq7csYJA
Según presupuesto asignado solo fueron aprobados    (2023-02-21 15:30:51)
</t>
      </text>
    </comment>
    <comment authorId="0" ref="G15">
      <text>
        <t xml:space="preserve">======
ID#AAAAq7csYJs
Autor    (2023-02-21 15:30:51)
No cuadra con lo aprobado</t>
      </text>
    </comment>
    <comment authorId="0" ref="D20">
      <text>
        <t xml:space="preserve">======
ID#AAAAq7csYIw
Autor    (2023-02-21 15:30:51)
No tienen agregado este objeto de gasto en su POA.</t>
      </text>
    </comment>
    <comment authorId="0" ref="G21">
      <text>
        <t xml:space="preserve">======
ID#AAAAq7csYJk
Autor    (2023-02-21 15:30:51)
Ubicar de acuerdo al presupuesto aprobado.</t>
      </text>
    </comment>
    <comment authorId="0" ref="E23">
      <text>
        <t xml:space="preserve">======
ID#AAAAq7csYJY
Autor    (2023-02-21 15:30:51)
No tienen agregado en el POA este objeto de gasto.</t>
      </text>
    </comment>
    <comment authorId="0" ref="D25">
      <text>
        <t xml:space="preserve">======
ID#AAAAq7csYJM
Autor    (2023-02-21 15:30:51)
Verificar el presupuesto asignado.</t>
      </text>
    </comment>
    <comment authorId="0" ref="E26">
      <text>
        <t xml:space="preserve">======
ID#AAAAq7csYI4
Autor    (2023-02-21 15:30:51)
No tienen agregado este objeto de gasto en su POA</t>
      </text>
    </comment>
    <comment authorId="0" ref="G30">
      <text>
        <t xml:space="preserve">======
ID#AAAAq7csYJo
Autor    (2023-02-21 15:30:51)
No esta agregado en el POA</t>
      </text>
    </comment>
    <comment authorId="0" ref="G41">
      <text>
        <t xml:space="preserve">======
ID#AAAAq7csYJI
Autor    (2023-02-21 15:30:51)
Aprobado solamente L. 200,000.00</t>
      </text>
    </comment>
    <comment authorId="0" ref="G43">
      <text>
        <t xml:space="preserve">======
ID#AAAAq7csYJc
Autor    (2023-02-21 15:30:51)
No cuadra con lo aprobado</t>
      </text>
    </comment>
    <comment authorId="0" ref="D47">
      <text>
        <t xml:space="preserve">======
ID#AAAAq7csYI8
Autor    (2023-02-21 15:30:51)
No tienen agregado este objeto de gasto en su POA.</t>
      </text>
    </comment>
    <comment authorId="0" ref="G48">
      <text>
        <t xml:space="preserve">======
ID#AAAAq7csYJQ
Autor    (2023-02-21 15:30:51)
Ubicar de acuerdo al presupuesto aprobado.</t>
      </text>
    </comment>
    <comment authorId="0" ref="E49">
      <text>
        <t xml:space="preserve">======
ID#AAAAq7csYI0
Autor    (2023-02-21 15:30:51)
No tienen agregado en el POA este objeto de gasto.</t>
      </text>
    </comment>
    <comment authorId="0" ref="D51">
      <text>
        <t xml:space="preserve">======
ID#AAAAq7csYJg
Autor    (2023-02-21 15:30:51)
Verificar el presupuesto asignado.</t>
      </text>
    </comment>
    <comment authorId="0" ref="G55">
      <text>
        <t xml:space="preserve">======
ID#AAAAq7csYIs
Autor    (2023-02-21 15:30:51)
No coinciden con el presupuesto asignado.</t>
      </text>
    </comment>
  </commentList>
</comments>
</file>

<file path=xl/sharedStrings.xml><?xml version="1.0" encoding="utf-8"?>
<sst xmlns="http://schemas.openxmlformats.org/spreadsheetml/2006/main" count="756" uniqueCount="258">
  <si>
    <t xml:space="preserve">MATRIZ DE PLANIFICACIÓN  </t>
  </si>
  <si>
    <t>GABINETE SECTORIAL</t>
  </si>
  <si>
    <t>2:.  GS: Gabinete Social.</t>
  </si>
  <si>
    <t>INSTITUCIÓN:</t>
  </si>
  <si>
    <t>50 Secretaría de Estado en el Despacho de Educación (SEDUC).</t>
  </si>
  <si>
    <t xml:space="preserve">MISIÓN:  </t>
  </si>
  <si>
    <t>Ejecutar la política educativa nacional en los niveles de Prebásica, Básica y Media, asegurando el derecho a la educación, mediante el acceso, permanencia y promoción inclusiva y equitativa de calidad para formar ciudadanos y ciudadanas que contribuyan al desarrollo sostenible de Honduras.</t>
  </si>
  <si>
    <t xml:space="preserve">VISIÓN:  </t>
  </si>
  <si>
    <t>Al año 2030, la Secretaría de Educación, será una institución con liderazgo, que responda a las demandas educativas de la población hondureña, garantizando el derecho a una educación inclusiva, equitativa y de calidad.</t>
  </si>
  <si>
    <t>PROGRAMA:</t>
  </si>
  <si>
    <t>01 ACTIVIDADES CENTRALES (Dirección y Coordinación).</t>
  </si>
  <si>
    <t>DESCRIPCIÓN DEL PROGRAMA:</t>
  </si>
  <si>
    <t>Este programa consiste en la dirección y coordinación de la gestión administrativa, técnica y pedagógica de la Secretaría de Educación.</t>
  </si>
  <si>
    <t>OBJETIVO ESTRATÉGICO:</t>
  </si>
  <si>
    <t xml:space="preserve">Mejorar el desempeño organizacional y gestión de la Secretaría de Educación orientada a resultados con enfoque de valor público.   </t>
  </si>
  <si>
    <t>VINCULACIÓN Visión de País (VP)</t>
  </si>
  <si>
    <t>OBJETIVO</t>
  </si>
  <si>
    <t>1* Una Honduras sin pobreza extrema, educada y sana, con sistemas consolidados de previsión social.</t>
  </si>
  <si>
    <t xml:space="preserve">META </t>
  </si>
  <si>
    <t>1.3 Elevar la escolaridad promedio a 9 años.</t>
  </si>
  <si>
    <t>VINCULACIÓN RESULTADO       Plan Estratégico de Gobierno (PEG)</t>
  </si>
  <si>
    <t>SECTOR  (PEG)</t>
  </si>
  <si>
    <t xml:space="preserve">1. BIENESTAR Y DESARROLLO SOCIAL </t>
  </si>
  <si>
    <t xml:space="preserve">SUBSECTOR / EJE </t>
  </si>
  <si>
    <t>Educación Inclusiva y de Calidad.</t>
  </si>
  <si>
    <t>2.   Garantizar el acceso y la inclusión de la educación a la población más rezagada, para contribuir a frenar la violencia y formar ciudadanía.</t>
  </si>
  <si>
    <t>RESULTADO</t>
  </si>
  <si>
    <t>2.2.  Ampliadas las tasas de cobertura en los diferentes niveles de educación.</t>
  </si>
  <si>
    <t>INDICADOR</t>
  </si>
  <si>
    <t>2.2.1   Tasa Neta de cobertura en Educación Prebásica.</t>
  </si>
  <si>
    <t>I. PEI</t>
  </si>
  <si>
    <t>II. ESTRUCTURA PROGRAMÁTICA</t>
  </si>
  <si>
    <t>III. PLAN OPERATIVO ANUAL Y PRESUPUESTO (POA-PRESUPUESTO)+M23:BG29</t>
  </si>
  <si>
    <t xml:space="preserve">IV. Proyección Anual </t>
  </si>
  <si>
    <t>Cod.</t>
  </si>
  <si>
    <t>Productos Finales/ Intermedios/Actividades</t>
  </si>
  <si>
    <t>Código Unidad Medida</t>
  </si>
  <si>
    <t>Descripción Unidad Medida</t>
  </si>
  <si>
    <t>Cantidad</t>
  </si>
  <si>
    <t>Tipo (acumulable o no acumulable)</t>
  </si>
  <si>
    <t>Código Objeto de Gasto</t>
  </si>
  <si>
    <t>Descripción Objeto de Gasto</t>
  </si>
  <si>
    <t>Código Fuente de financiamiento</t>
  </si>
  <si>
    <t>Código Org. Financiador</t>
  </si>
  <si>
    <t>Descripción de la fuente de financiemiento</t>
  </si>
  <si>
    <t>Responsable de la actividad</t>
  </si>
  <si>
    <t>Corresponsable de la actividad</t>
  </si>
  <si>
    <t xml:space="preserve">Enero </t>
  </si>
  <si>
    <t xml:space="preserve">Febrero </t>
  </si>
  <si>
    <t xml:space="preserve">Marzo </t>
  </si>
  <si>
    <t xml:space="preserve">I Trim. </t>
  </si>
  <si>
    <t xml:space="preserve">Abril </t>
  </si>
  <si>
    <t>Mayo</t>
  </si>
  <si>
    <t>Junio</t>
  </si>
  <si>
    <t xml:space="preserve">II Trim. </t>
  </si>
  <si>
    <t>Julio</t>
  </si>
  <si>
    <t>Agosto</t>
  </si>
  <si>
    <t>Septiembre</t>
  </si>
  <si>
    <t xml:space="preserve">III Trim. </t>
  </si>
  <si>
    <t>Octubre</t>
  </si>
  <si>
    <t>Noviembre</t>
  </si>
  <si>
    <t>Diciembre</t>
  </si>
  <si>
    <t xml:space="preserve">IV Trim. </t>
  </si>
  <si>
    <t xml:space="preserve">Presupuesto Anual 2023 Aprobado Congreso </t>
  </si>
  <si>
    <t>Eje Estratégico</t>
  </si>
  <si>
    <t>Objetivo Estratégico</t>
  </si>
  <si>
    <t>Intervención</t>
  </si>
  <si>
    <t xml:space="preserve">Productos </t>
  </si>
  <si>
    <t xml:space="preserve">Indicador de Producto </t>
  </si>
  <si>
    <t>Meta Anual 2023</t>
  </si>
  <si>
    <t>Responsable directo de la intervención</t>
  </si>
  <si>
    <t>GA</t>
  </si>
  <si>
    <t>UE</t>
  </si>
  <si>
    <t>Programa</t>
  </si>
  <si>
    <t>Proyecto</t>
  </si>
  <si>
    <t>Actividad/Obra</t>
  </si>
  <si>
    <t>Cant.</t>
  </si>
  <si>
    <t>Costo</t>
  </si>
  <si>
    <t xml:space="preserve"> Gestión Institucional por Resultados y valor público con Transparencia y Rendición de Cuentas</t>
  </si>
  <si>
    <r>
      <rPr>
        <rFont val="Calibri"/>
        <color theme="1"/>
        <sz val="12.0"/>
      </rPr>
      <t>•</t>
    </r>
    <r>
      <rPr>
        <rFont val="Calibri"/>
        <color rgb="FF000000"/>
        <sz val="12.0"/>
      </rPr>
      <t>Fortalecer la Gestión Institucional por Resultados y valor público enfocada a género con Transparencia y Rendición de Cuentas.</t>
    </r>
  </si>
  <si>
    <t>no aplica</t>
  </si>
  <si>
    <t>01</t>
  </si>
  <si>
    <t>001</t>
  </si>
  <si>
    <t>1</t>
  </si>
  <si>
    <t xml:space="preserve">Procesos de coordinación, ejecución y evaluación en el desarrollo de los programas de Proyectos orientados a la formación promoción y transferencia de valores, en los centros educativos y en otras instancias de participación, orientados a fortalecer  El desarrollo académico.  </t>
  </si>
  <si>
    <t>Empleado</t>
  </si>
  <si>
    <t>No acumulable</t>
  </si>
  <si>
    <t>Servicios personales</t>
  </si>
  <si>
    <t>Tesoro nacional</t>
  </si>
  <si>
    <t>SSSE</t>
  </si>
  <si>
    <t>2</t>
  </si>
  <si>
    <t>evaluacion de las políticas educativas orientadas a mejorar la calidad de los servicios educativos, a través del fortalecimiento de la Gobernanza, por medio de mecanismos y estrategias encaminadas al respeto de los intereses de los niños, niñas,  jóvenes y mujeres.</t>
  </si>
  <si>
    <t>Seguimiento</t>
  </si>
  <si>
    <t>Asistente financiero</t>
  </si>
  <si>
    <t>2.1.1</t>
  </si>
  <si>
    <t>Elaboración del documento que contiene la estrategia educativa “Educar para Refundar con los lineamientos, cívicos, éticos y morales que ayuden a la recuperación de la memoria histórica y despertar patriotismo en los niños y jóvenes del sistema educativo nacional.</t>
  </si>
  <si>
    <t>Documento</t>
  </si>
  <si>
    <t>Equipo SSSE</t>
  </si>
  <si>
    <t>2.1.2</t>
  </si>
  <si>
    <t xml:space="preserve">Implementación de mecanismos de supervisión y evaluación de los procesos como mecanismo de control, para gestión por resultados y cumplimiento de metas e indicadores. </t>
  </si>
  <si>
    <t>supervisión</t>
  </si>
  <si>
    <t>1000, 2000, 3000</t>
  </si>
  <si>
    <t>Servicios no personales y Materiales y suministros</t>
  </si>
  <si>
    <t>equipo SSSE y Asistente financiero</t>
  </si>
  <si>
    <t>Viaticos Nacionals</t>
  </si>
  <si>
    <t>Pasajes al exterior</t>
  </si>
  <si>
    <t xml:space="preserve">subsecretario Servicios Educatrivos </t>
  </si>
  <si>
    <t>Viaticos al Exterior</t>
  </si>
  <si>
    <t xml:space="preserve">Pasajes Nacionales </t>
  </si>
  <si>
    <t>Mantenimiento y reparación de equipo de transporte</t>
  </si>
  <si>
    <t>Llantas y camaras de aire</t>
  </si>
  <si>
    <t>Diesel</t>
  </si>
  <si>
    <t xml:space="preserve">Aceites y grasas lubricantes </t>
  </si>
  <si>
    <t>3</t>
  </si>
  <si>
    <t>Desarrollo de diversos eventos protocolarios de los temas   asignados a la  la Sub Secretaria de Servcios Educativos</t>
  </si>
  <si>
    <t xml:space="preserve"> evento, </t>
  </si>
  <si>
    <t>20000 y 3000</t>
  </si>
  <si>
    <t>Servicios no personales</t>
  </si>
  <si>
    <t>3,1,1</t>
  </si>
  <si>
    <t>Organización y funcionamiento el Comité Cívico Interinstitucional Permanente para garantizar el desarrollo del Proyecto Cívico a Nivel Nacional</t>
  </si>
  <si>
    <t>Reunión</t>
  </si>
  <si>
    <t xml:space="preserve">Servicios de imprenta </t>
  </si>
  <si>
    <t xml:space="preserve"> Asistente financiero</t>
  </si>
  <si>
    <t>Ceremonial y protocolo</t>
  </si>
  <si>
    <t xml:space="preserve">equipo SSSE y Asistente financiero </t>
  </si>
  <si>
    <t xml:space="preserve">Productos alimentos y bebidas </t>
  </si>
  <si>
    <t xml:space="preserve">Utencilios de cocina y comedor </t>
  </si>
  <si>
    <t xml:space="preserve"> Asistente financiero </t>
  </si>
  <si>
    <t>4</t>
  </si>
  <si>
    <t xml:space="preserve">Desarrollo de diferentes actividades para el cumplimiento de las funciones delegadas a la SSSE en el reglamento de la Secretaria de Estado en el Despacho de Educación. </t>
  </si>
  <si>
    <t xml:space="preserve">RECURSO </t>
  </si>
  <si>
    <t xml:space="preserve"> acumulable</t>
  </si>
  <si>
    <t>2000, 3000, 4000</t>
  </si>
  <si>
    <t>Servicios No personales materiales y suministros</t>
  </si>
  <si>
    <t xml:space="preserve">001 </t>
  </si>
  <si>
    <t xml:space="preserve">Elementosde limpieza y aseo personal </t>
  </si>
  <si>
    <t>Confecciones textiles</t>
  </si>
  <si>
    <t xml:space="preserve">Prendas de vestir </t>
  </si>
  <si>
    <t xml:space="preserve">Productos de papel y cartón </t>
  </si>
  <si>
    <t>011</t>
  </si>
  <si>
    <t xml:space="preserve">Productos quimicos </t>
  </si>
  <si>
    <t>productos de material plástico</t>
  </si>
  <si>
    <t xml:space="preserve">Útiles de escritorio oficina y enseñanza </t>
  </si>
  <si>
    <t xml:space="preserve">Material médico quirurgico menor </t>
  </si>
  <si>
    <t xml:space="preserve">Asistente financiero </t>
  </si>
  <si>
    <t>Repuestos y accesorios</t>
  </si>
  <si>
    <t xml:space="preserve">Muebles y equipos educacionales </t>
  </si>
  <si>
    <t>Equipos de computación</t>
  </si>
  <si>
    <t xml:space="preserve">Desarrollo de talleres y seminarios de capacitación con personal de direcciones departamentales y docentes de proyectos y del programa ciudad mujer, para fortalecer los servicicos educativos. </t>
  </si>
  <si>
    <t>Talleres de capacitación</t>
  </si>
  <si>
    <t>equipo SSSE y Asistente financiero Enlace suplente programa ciudad Mujer</t>
  </si>
  <si>
    <t>Electrodomésticos</t>
  </si>
  <si>
    <t>Somos la Institución del Estado, que ejecuta la política educativa nacional; autoriza, organiza, dirige y supervisa los niveles de educación: Prebásica, Básica, Media y Educación Superior no Universitaria del componente Formal del Sistema Nacional de Educación; garantizando el acceso, permanencia y promoción de la población escolar, asegurando la prestación de servicios educativos con calidad, efectividad, equidad e inclusión, transparencia, participación de la comunidad educativa que contribuya a la identidad, el trabajo y la democracia participativa para el desarrollo sostenible del país.</t>
  </si>
  <si>
    <t>Al año 2030, la Secretaría de Educación, será una institución con liderazgo, que responda a las demandas educativas de la población hondureña de forma incluyente, participativa, innovadora y articulada vertical y horizontalmente con los demás componentes del Sistema Nacional de Educación; ofreciendo bienes y servicios educativos de calidad, que constituya el eje fundamental del desarrollo de la nación.</t>
  </si>
  <si>
    <t xml:space="preserve">Incorporación del enfoque de Género en el diseño, implematacion y evaluación de políticas, planes y propuestas de la gestión Pedagógica, administrativa y comunitaria de la SE, así como el desarrollo de planes de estudio para dar cobertura a grupos de mujeres vulnerables en riezgo social </t>
  </si>
  <si>
    <t>equipo SSSE  personal SEDUC programa ciudad Mujer</t>
  </si>
  <si>
    <t>1.1.1</t>
  </si>
  <si>
    <t xml:space="preserve">Ampliación de la Cobertura de Servicios educativos a las mujeres de los diferentes departamentos de las sedes del programa ciudad mujer  </t>
  </si>
  <si>
    <t>equipo SSSE/personal  SEDUC programa ciudad Mujer</t>
  </si>
  <si>
    <t>1.1.2</t>
  </si>
  <si>
    <t>Elaboración de Plan Operativo Anual de los módulosde atención en el programa Ciudad Mujer</t>
  </si>
  <si>
    <t>Equipo Seduc Ciudad Mujer</t>
  </si>
  <si>
    <t>1.1.3</t>
  </si>
  <si>
    <t xml:space="preserve">Elaboración de los procesos de matricula en las diferentes ventanillas de  SEDUC en los centros ciudad mujer </t>
  </si>
  <si>
    <t>equipo SSSE/Enlaces programa ciudad Mujer</t>
  </si>
  <si>
    <t>1.1.4</t>
  </si>
  <si>
    <t>Diseñar y elaborar la programación y estandarización  de los Módulo de enseñanza en atención a las mallas curriculares a desarrollar en los centros ciudad mujer (Servicios de SEDUC)</t>
  </si>
  <si>
    <t>1.1.5</t>
  </si>
  <si>
    <t>Coordinar con las oficinas del nivel central, modalidades educativas la impresión de materiales, folletos y libros de texto.</t>
  </si>
  <si>
    <t>154</t>
  </si>
  <si>
    <t>1000 y 3000</t>
  </si>
  <si>
    <t xml:space="preserve">Implementación de procesos de supervisión y evaluación de resultados  y cumplimiento de metas e indicadores en cada módulo de atención  </t>
  </si>
  <si>
    <t>Reunión, Giras de supervisión</t>
  </si>
  <si>
    <t>2000, 3000</t>
  </si>
  <si>
    <t xml:space="preserve">Servicios No personas y Materiales y Suministros. </t>
  </si>
  <si>
    <t>Viaticos Nacionales</t>
  </si>
  <si>
    <t>SSSE/personal SEDUC programa ciudad mujer</t>
  </si>
  <si>
    <t xml:space="preserve">desarrollo de talleres y seminarios de capacitación con personal de SEDUC de los dofernetes centros sedes del programa ciudad mujer </t>
  </si>
  <si>
    <t>acumulable</t>
  </si>
  <si>
    <t>20000 y 30000</t>
  </si>
  <si>
    <t xml:space="preserve">Eventos de graduación y promoción de estudiantes en los módulos de atención del programa ciudad mujer </t>
  </si>
  <si>
    <t>Evento</t>
  </si>
  <si>
    <t>2000 y 3000</t>
  </si>
  <si>
    <t xml:space="preserve">Servicios no personales </t>
  </si>
  <si>
    <t xml:space="preserve">Desarrollo de diferentes actividades para el cumplimiento de las funciones delegadas al programa Ciudad Mujer en el reglamento de la Secretaria de Estado en el Despacho de Educación. </t>
  </si>
  <si>
    <t>RECURSO</t>
  </si>
  <si>
    <t>30000 y 4000</t>
  </si>
  <si>
    <t>Materiales y suministros</t>
  </si>
  <si>
    <t xml:space="preserve"> Asistente financiero Enlace suplente programa ciudad Mujer</t>
  </si>
  <si>
    <t xml:space="preserve">Repuestos y accesorios </t>
  </si>
  <si>
    <t xml:space="preserve">Muebles varios de oficina </t>
  </si>
  <si>
    <t>Grupo de Gasto</t>
  </si>
  <si>
    <t>Descripción Grupo de Gasto</t>
  </si>
  <si>
    <t>Codigo Objeto</t>
  </si>
  <si>
    <t>Descripción de Objeto de Gasto</t>
  </si>
  <si>
    <t>Presupuesto Aprobado Congreso 2023</t>
  </si>
  <si>
    <t>Presupuesto por actividad</t>
  </si>
  <si>
    <t xml:space="preserve">Diferencia </t>
  </si>
  <si>
    <t>SERVICIOS PERSONALES</t>
  </si>
  <si>
    <t>11100</t>
  </si>
  <si>
    <t>Sueldos Básicos</t>
  </si>
  <si>
    <t>Sub total grupo 100</t>
  </si>
  <si>
    <t>23200</t>
  </si>
  <si>
    <t>Mantenimiento y Reparación de Equipos y Medios de Transporte</t>
  </si>
  <si>
    <t>25300</t>
  </si>
  <si>
    <t>Servicio de Imprenta, Publicaciones y Reproducciones</t>
  </si>
  <si>
    <t>26110</t>
  </si>
  <si>
    <t>Pasajes Nacionales</t>
  </si>
  <si>
    <t>26120</t>
  </si>
  <si>
    <t>Pasajes al Exterior</t>
  </si>
  <si>
    <t>26210</t>
  </si>
  <si>
    <t>Viáticos Nacionales</t>
  </si>
  <si>
    <t>26220</t>
  </si>
  <si>
    <t>Viáticos al Exterior</t>
  </si>
  <si>
    <t>29100</t>
  </si>
  <si>
    <t>Ceremonial y Protocolo</t>
  </si>
  <si>
    <t xml:space="preserve">Sub total grupo 200 </t>
  </si>
  <si>
    <t xml:space="preserve">                                                                </t>
  </si>
  <si>
    <t>31110</t>
  </si>
  <si>
    <t>Productos Alimenticios Y Bebidas</t>
  </si>
  <si>
    <t>32200</t>
  </si>
  <si>
    <t>Confecciones Textiles</t>
  </si>
  <si>
    <t>32310</t>
  </si>
  <si>
    <t>Prendas de Vestir</t>
  </si>
  <si>
    <t>33100</t>
  </si>
  <si>
    <t>Productos De Papel Y CartóN</t>
  </si>
  <si>
    <t>34400</t>
  </si>
  <si>
    <t>Llantas y Cámaras de Aire</t>
  </si>
  <si>
    <t>35100</t>
  </si>
  <si>
    <t>Productos Químicos</t>
  </si>
  <si>
    <t>35620</t>
  </si>
  <si>
    <t>35650</t>
  </si>
  <si>
    <t>Aceites y Grasas Lubricantes</t>
  </si>
  <si>
    <t>35800</t>
  </si>
  <si>
    <t>Productos de Material Plástico</t>
  </si>
  <si>
    <t>39100</t>
  </si>
  <si>
    <t>Elementos de Limpieza y Aseo Personal</t>
  </si>
  <si>
    <t>39200</t>
  </si>
  <si>
    <t>Utiles de Escritorio, Oficina y Enseñanza</t>
  </si>
  <si>
    <t>39400</t>
  </si>
  <si>
    <t>Utensilios de Cocina y Comedor</t>
  </si>
  <si>
    <t>39530</t>
  </si>
  <si>
    <t>Material Médico Quirúrgico Menor</t>
  </si>
  <si>
    <t>39600</t>
  </si>
  <si>
    <t>Repuestos y Accesorios</t>
  </si>
  <si>
    <t>Sub Total grupo 300</t>
  </si>
  <si>
    <t>42140</t>
  </si>
  <si>
    <t>42600</t>
  </si>
  <si>
    <t>Equipos para Computación</t>
  </si>
  <si>
    <t>42710</t>
  </si>
  <si>
    <t>Muebles y Equipos Educacionales</t>
  </si>
  <si>
    <t>Sub Total de grupo 400</t>
  </si>
  <si>
    <t xml:space="preserve">SUBOTAL OBRA 001 SUBSECRETARIA DE SERVICIOS EDUCATIVOS </t>
  </si>
  <si>
    <t xml:space="preserve">Nota: Revisar que todas las actividades que tienen en el POA esten con el presupuesto respectivamente asignado. (REVISAR REDACCIÓN DE ACTIVIDADES) </t>
  </si>
  <si>
    <t xml:space="preserve">ACTIVIDAD OBRA 011 CORRESPONSABILIDAD PROGRAMA CIUDAD MUJER </t>
  </si>
  <si>
    <t>42110</t>
  </si>
  <si>
    <t>Muebles Varios de Oficina</t>
  </si>
  <si>
    <t xml:space="preserve">TOTAL OBRA 011 CORRESPONSABILIDAD PROGRAMA CIUDAD MUJER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</si>
</sst>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-&quot;L&quot;* #,##0.00_-;\-&quot;L&quot;* #,##0.00_-;_-&quot;L&quot;* &quot;-&quot;??_-;_-@"/>
    <numFmt numFmtId="165" formatCode="_ * #,##0.00_ ;_ * \-#,##0.00_ ;_ * &quot;-&quot;??_ ;_ @_ "/>
    <numFmt numFmtId="166" formatCode="&quot;L.&quot;\ #,##0.00"/>
  </numFmts>
  <fonts count="25">
    <font>
      <sz val="11.0"/>
      <color theme="1"/>
      <name val="Calibri"/>
      <scheme val="minor"/>
    </font>
    <font>
      <sz val="11.0"/>
      <color theme="1"/>
      <name val="Calibri"/>
    </font>
    <font>
      <sz val="10.0"/>
      <color rgb="FFFF0000"/>
      <name val="Arial"/>
    </font>
    <font>
      <b/>
      <sz val="14.0"/>
      <color theme="1"/>
      <name val="Arial"/>
    </font>
    <font>
      <b/>
      <sz val="26.0"/>
      <color theme="0"/>
      <name val="Arial"/>
    </font>
    <font/>
    <font>
      <b/>
      <sz val="16.0"/>
      <color theme="1"/>
      <name val="Arial"/>
    </font>
    <font>
      <b/>
      <sz val="12.0"/>
      <color rgb="FF000000"/>
      <name val="Calibri"/>
    </font>
    <font>
      <b/>
      <sz val="12.0"/>
      <color theme="1"/>
      <name val="Calibri"/>
    </font>
    <font>
      <b/>
      <sz val="11.0"/>
      <color theme="1"/>
      <name val="Calibri"/>
    </font>
    <font>
      <b/>
      <sz val="12.0"/>
      <color theme="1"/>
      <name val="Arial"/>
    </font>
    <font>
      <b/>
      <sz val="11.0"/>
      <color rgb="FF000000"/>
      <name val="Arial"/>
    </font>
    <font>
      <b/>
      <sz val="11.0"/>
      <color theme="1"/>
      <name val="Tahoma"/>
    </font>
    <font>
      <b/>
      <sz val="11.0"/>
      <color theme="1"/>
      <name val="Arial"/>
    </font>
    <font>
      <b/>
      <sz val="8.0"/>
      <color theme="1"/>
      <name val="Tahoma"/>
    </font>
    <font>
      <b/>
      <sz val="8.0"/>
      <color theme="1"/>
      <name val="Times New Roman"/>
    </font>
    <font>
      <sz val="12.0"/>
      <color theme="1"/>
      <name val="Calibri"/>
    </font>
    <font>
      <b/>
      <sz val="9.0"/>
      <color rgb="FFFFFFFF"/>
      <name val="Arial"/>
    </font>
    <font>
      <sz val="9.0"/>
      <color rgb="FF333333"/>
      <name val="Arial"/>
    </font>
    <font>
      <b/>
      <sz val="9.0"/>
      <color rgb="FF333333"/>
      <name val="Arial"/>
    </font>
    <font>
      <sz val="9.0"/>
      <color theme="1"/>
      <name val="Arial"/>
    </font>
    <font>
      <b/>
      <sz val="9.0"/>
      <color rgb="FF0C0C0C"/>
      <name val="Arial"/>
    </font>
    <font>
      <b/>
      <sz val="11.0"/>
      <color rgb="FF0C0C0C"/>
      <name val="Calibri"/>
    </font>
    <font>
      <color theme="1"/>
      <name val="Calibri"/>
      <scheme val="minor"/>
    </font>
    <font>
      <b/>
      <sz val="15.0"/>
      <color theme="1"/>
      <name val="Calibri"/>
    </font>
  </fonts>
  <fills count="23">
    <fill>
      <patternFill patternType="none"/>
    </fill>
    <fill>
      <patternFill patternType="lightGray"/>
    </fill>
    <fill>
      <patternFill patternType="solid">
        <fgColor theme="8"/>
        <bgColor theme="8"/>
      </patternFill>
    </fill>
    <fill>
      <patternFill patternType="solid">
        <fgColor theme="0"/>
        <bgColor theme="0"/>
      </patternFill>
    </fill>
    <fill>
      <patternFill patternType="solid">
        <fgColor rgb="FFDAEEF3"/>
        <bgColor rgb="FFDAEEF3"/>
      </patternFill>
    </fill>
    <fill>
      <patternFill patternType="solid">
        <fgColor rgb="FFB8CCE4"/>
        <bgColor rgb="FFB8CCE4"/>
      </patternFill>
    </fill>
    <fill>
      <patternFill patternType="solid">
        <fgColor rgb="FFE36C09"/>
        <bgColor rgb="FFE36C09"/>
      </patternFill>
    </fill>
    <fill>
      <patternFill patternType="solid">
        <fgColor rgb="FF92CDDC"/>
        <bgColor rgb="FF92CDDC"/>
      </patternFill>
    </fill>
    <fill>
      <patternFill patternType="solid">
        <fgColor rgb="FF31859B"/>
        <bgColor rgb="FF31859B"/>
      </patternFill>
    </fill>
    <fill>
      <patternFill patternType="solid">
        <fgColor rgb="FFFBD4B4"/>
        <bgColor rgb="FFFBD4B4"/>
      </patternFill>
    </fill>
    <fill>
      <patternFill patternType="solid">
        <fgColor rgb="FF8DB3E2"/>
        <bgColor rgb="FF8DB3E2"/>
      </patternFill>
    </fill>
    <fill>
      <patternFill patternType="solid">
        <fgColor rgb="FFB6DDE8"/>
        <bgColor rgb="FFB6DDE8"/>
      </patternFill>
    </fill>
    <fill>
      <patternFill patternType="solid">
        <fgColor rgb="FFD8D8D8"/>
        <bgColor rgb="FFD8D8D8"/>
      </patternFill>
    </fill>
    <fill>
      <patternFill patternType="solid">
        <fgColor rgb="FFFDE9D9"/>
        <bgColor rgb="FFFDE9D9"/>
      </patternFill>
    </fill>
    <fill>
      <patternFill patternType="solid">
        <fgColor rgb="FFEAF1DD"/>
        <bgColor rgb="FFEAF1DD"/>
      </patternFill>
    </fill>
    <fill>
      <patternFill patternType="solid">
        <fgColor rgb="FFEBF1DE"/>
        <bgColor rgb="FFEBF1DE"/>
      </patternFill>
    </fill>
    <fill>
      <patternFill patternType="solid">
        <fgColor rgb="FF0066CC"/>
        <bgColor rgb="FF0066CC"/>
      </patternFill>
    </fill>
    <fill>
      <patternFill patternType="solid">
        <fgColor rgb="FFD99594"/>
        <bgColor rgb="FFD99594"/>
      </patternFill>
    </fill>
    <fill>
      <patternFill patternType="solid">
        <fgColor rgb="FFA5A5A5"/>
        <bgColor rgb="FFA5A5A5"/>
      </patternFill>
    </fill>
    <fill>
      <patternFill patternType="solid">
        <fgColor rgb="FFBFBFBF"/>
        <bgColor rgb="FFBFBFBF"/>
      </patternFill>
    </fill>
    <fill>
      <patternFill patternType="solid">
        <fgColor rgb="FFF2F2F2"/>
        <bgColor rgb="FFF2F2F2"/>
      </patternFill>
    </fill>
    <fill>
      <patternFill patternType="solid">
        <fgColor rgb="FFFABF8F"/>
        <bgColor rgb="FFFABF8F"/>
      </patternFill>
    </fill>
    <fill>
      <patternFill patternType="solid">
        <fgColor rgb="FFFF0000"/>
        <bgColor rgb="FFFF0000"/>
      </patternFill>
    </fill>
  </fills>
  <borders count="45">
    <border/>
    <border>
      <left/>
      <right/>
      <top/>
      <bottom/>
    </border>
    <border>
      <left/>
      <top/>
    </border>
    <border>
      <top/>
    </border>
    <border>
      <right/>
      <top/>
    </border>
    <border>
      <left/>
      <bottom/>
    </border>
    <border>
      <bottom/>
    </border>
    <border>
      <right/>
      <bottom/>
    </border>
    <border>
      <left style="thin">
        <color rgb="FF000000"/>
      </left>
      <right/>
      <top/>
      <bottom/>
    </border>
    <border>
      <left/>
      <top/>
      <bottom/>
    </border>
    <border>
      <right style="thin">
        <color rgb="FF000000"/>
      </right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top style="thin">
        <color rgb="FF000000"/>
      </top>
    </border>
    <border>
      <right/>
      <top style="thin">
        <color rgb="FF000000"/>
      </top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bottom/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/>
    </border>
    <border>
      <left style="thin">
        <color rgb="FF000000"/>
      </left>
      <top/>
    </border>
    <border>
      <left style="thin">
        <color rgb="FF000000"/>
      </left>
      <right/>
    </border>
    <border>
      <left style="thin">
        <color rgb="FF000000"/>
      </left>
      <right style="thin">
        <color rgb="FF000000"/>
      </right>
    </border>
    <border>
      <left/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top style="thin">
        <color rgb="FF000000"/>
      </top>
      <bottom/>
    </border>
    <border>
      <top style="thin">
        <color rgb="FF000000"/>
      </top>
      <bottom/>
    </border>
    <border>
      <right/>
      <top style="thin">
        <color rgb="FF000000"/>
      </top>
      <bottom/>
    </border>
    <border>
      <left/>
      <right/>
      <top style="thin">
        <color rgb="FF000000"/>
      </top>
      <bottom/>
    </border>
  </borders>
  <cellStyleXfs count="1">
    <xf borderId="0" fillId="0" fontId="0" numFmtId="0" applyAlignment="1" applyFont="1"/>
  </cellStyleXfs>
  <cellXfs count="145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3" fontId="1" numFmtId="0" xfId="0" applyBorder="1" applyFill="1" applyFont="1"/>
    <xf borderId="1" fillId="2" fontId="2" numFmtId="0" xfId="0" applyAlignment="1" applyBorder="1" applyFont="1">
      <alignment horizontal="center"/>
    </xf>
    <xf borderId="1" fillId="3" fontId="2" numFmtId="0" xfId="0" applyAlignment="1" applyBorder="1" applyFont="1">
      <alignment horizontal="center"/>
    </xf>
    <xf borderId="1" fillId="2" fontId="3" numFmtId="0" xfId="0" applyAlignment="1" applyBorder="1" applyFont="1">
      <alignment horizontal="center"/>
    </xf>
    <xf borderId="1" fillId="3" fontId="3" numFmtId="0" xfId="0" applyAlignment="1" applyBorder="1" applyFont="1">
      <alignment horizontal="center"/>
    </xf>
    <xf borderId="2" fillId="2" fontId="4" numFmtId="0" xfId="0" applyAlignment="1" applyBorder="1" applyFont="1">
      <alignment horizontal="center" vertical="center"/>
    </xf>
    <xf borderId="3" fillId="0" fontId="5" numFmtId="0" xfId="0" applyBorder="1" applyFont="1"/>
    <xf borderId="4" fillId="0" fontId="5" numFmtId="0" xfId="0" applyBorder="1" applyFont="1"/>
    <xf borderId="5" fillId="0" fontId="5" numFmtId="0" xfId="0" applyBorder="1" applyFont="1"/>
    <xf borderId="6" fillId="0" fontId="5" numFmtId="0" xfId="0" applyBorder="1" applyFont="1"/>
    <xf borderId="7" fillId="0" fontId="5" numFmtId="0" xfId="0" applyBorder="1" applyFont="1"/>
    <xf borderId="0" fillId="0" fontId="6" numFmtId="0" xfId="0" applyAlignment="1" applyFont="1">
      <alignment vertical="center"/>
    </xf>
    <xf borderId="8" fillId="3" fontId="1" numFmtId="0" xfId="0" applyBorder="1" applyFont="1"/>
    <xf borderId="9" fillId="4" fontId="7" numFmtId="0" xfId="0" applyAlignment="1" applyBorder="1" applyFill="1" applyFont="1">
      <alignment horizontal="center" shrinkToFit="0" vertical="center" wrapText="1"/>
    </xf>
    <xf borderId="10" fillId="0" fontId="5" numFmtId="0" xfId="0" applyBorder="1" applyFont="1"/>
    <xf borderId="11" fillId="5" fontId="8" numFmtId="0" xfId="0" applyAlignment="1" applyBorder="1" applyFill="1" applyFont="1">
      <alignment vertical="center"/>
    </xf>
    <xf borderId="12" fillId="0" fontId="5" numFmtId="0" xfId="0" applyBorder="1" applyFont="1"/>
    <xf borderId="13" fillId="0" fontId="5" numFmtId="0" xfId="0" applyBorder="1" applyFont="1"/>
    <xf borderId="11" fillId="4" fontId="8" numFmtId="0" xfId="0" applyAlignment="1" applyBorder="1" applyFont="1">
      <alignment horizontal="center" vertical="center"/>
    </xf>
    <xf borderId="11" fillId="4" fontId="7" numFmtId="0" xfId="0" applyAlignment="1" applyBorder="1" applyFont="1">
      <alignment horizontal="center" shrinkToFit="0" vertical="center" wrapText="1"/>
    </xf>
    <xf borderId="11" fillId="5" fontId="8" numFmtId="0" xfId="0" applyAlignment="1" applyBorder="1" applyFont="1">
      <alignment shrinkToFit="0" vertical="center" wrapText="1"/>
    </xf>
    <xf borderId="1" fillId="3" fontId="8" numFmtId="0" xfId="0" applyAlignment="1" applyBorder="1" applyFont="1">
      <alignment shrinkToFit="0" vertical="center" wrapText="1"/>
    </xf>
    <xf borderId="1" fillId="3" fontId="8" numFmtId="0" xfId="0" applyAlignment="1" applyBorder="1" applyFont="1">
      <alignment horizontal="left" shrinkToFit="0" vertical="center" wrapText="1"/>
    </xf>
    <xf borderId="11" fillId="4" fontId="8" numFmtId="0" xfId="0" applyAlignment="1" applyBorder="1" applyFont="1">
      <alignment horizontal="center" shrinkToFit="0" vertical="center" wrapText="1"/>
    </xf>
    <xf borderId="11" fillId="5" fontId="8" numFmtId="0" xfId="0" applyAlignment="1" applyBorder="1" applyFont="1">
      <alignment horizontal="left" vertical="center"/>
    </xf>
    <xf borderId="1" fillId="3" fontId="8" numFmtId="0" xfId="0" applyAlignment="1" applyBorder="1" applyFont="1">
      <alignment vertical="top"/>
    </xf>
    <xf borderId="14" fillId="4" fontId="8" numFmtId="0" xfId="0" applyAlignment="1" applyBorder="1" applyFont="1">
      <alignment horizontal="center" shrinkToFit="0" vertical="center" wrapText="1"/>
    </xf>
    <xf borderId="15" fillId="0" fontId="5" numFmtId="0" xfId="0" applyBorder="1" applyFont="1"/>
    <xf borderId="16" fillId="5" fontId="8" numFmtId="0" xfId="0" applyAlignment="1" applyBorder="1" applyFont="1">
      <alignment vertical="center"/>
    </xf>
    <xf borderId="1" fillId="3" fontId="8" numFmtId="0" xfId="0" applyAlignment="1" applyBorder="1" applyFont="1">
      <alignment horizontal="left"/>
    </xf>
    <xf borderId="17" fillId="0" fontId="5" numFmtId="0" xfId="0" applyBorder="1" applyFont="1"/>
    <xf borderId="18" fillId="0" fontId="5" numFmtId="0" xfId="0" applyBorder="1" applyFont="1"/>
    <xf borderId="19" fillId="5" fontId="7" numFmtId="0" xfId="0" applyAlignment="1" applyBorder="1" applyFont="1">
      <alignment shrinkToFit="0" vertical="center" wrapText="1"/>
    </xf>
    <xf borderId="20" fillId="0" fontId="5" numFmtId="0" xfId="0" applyBorder="1" applyFont="1"/>
    <xf borderId="21" fillId="0" fontId="5" numFmtId="0" xfId="0" applyBorder="1" applyFont="1"/>
    <xf borderId="19" fillId="5" fontId="8" numFmtId="0" xfId="0" applyAlignment="1" applyBorder="1" applyFont="1">
      <alignment vertical="center"/>
    </xf>
    <xf borderId="11" fillId="5" fontId="9" numFmtId="0" xfId="0" applyAlignment="1" applyBorder="1" applyFont="1">
      <alignment shrinkToFit="0" vertical="center" wrapText="1"/>
    </xf>
    <xf borderId="1" fillId="3" fontId="9" numFmtId="0" xfId="0" applyAlignment="1" applyBorder="1" applyFont="1">
      <alignment vertical="center"/>
    </xf>
    <xf borderId="11" fillId="5" fontId="9" numFmtId="0" xfId="0" applyAlignment="1" applyBorder="1" applyFont="1">
      <alignment vertical="center"/>
    </xf>
    <xf borderId="1" fillId="3" fontId="9" numFmtId="0" xfId="0" applyAlignment="1" applyBorder="1" applyFont="1">
      <alignment horizontal="center" vertical="center"/>
    </xf>
    <xf borderId="14" fillId="6" fontId="10" numFmtId="0" xfId="0" applyAlignment="1" applyBorder="1" applyFill="1" applyFont="1">
      <alignment horizontal="center" vertical="center"/>
    </xf>
    <xf borderId="22" fillId="0" fontId="5" numFmtId="0" xfId="0" applyBorder="1" applyFont="1"/>
    <xf borderId="14" fillId="7" fontId="11" numFmtId="0" xfId="0" applyAlignment="1" applyBorder="1" applyFill="1" applyFont="1">
      <alignment horizontal="center" shrinkToFit="0" vertical="center" wrapText="1"/>
    </xf>
    <xf borderId="23" fillId="0" fontId="5" numFmtId="0" xfId="0" applyBorder="1" applyFont="1"/>
    <xf borderId="24" fillId="8" fontId="9" numFmtId="0" xfId="0" applyAlignment="1" applyBorder="1" applyFill="1" applyFont="1">
      <alignment horizontal="center"/>
    </xf>
    <xf borderId="25" fillId="0" fontId="5" numFmtId="0" xfId="0" applyBorder="1" applyFont="1"/>
    <xf borderId="26" fillId="0" fontId="5" numFmtId="0" xfId="0" applyBorder="1" applyFont="1"/>
    <xf borderId="14" fillId="9" fontId="12" numFmtId="0" xfId="0" applyAlignment="1" applyBorder="1" applyFill="1" applyFont="1">
      <alignment horizontal="center" readingOrder="1" shrinkToFit="0" vertical="center" wrapText="1"/>
    </xf>
    <xf borderId="27" fillId="0" fontId="5" numFmtId="0" xfId="0" applyBorder="1" applyFont="1"/>
    <xf borderId="28" fillId="0" fontId="5" numFmtId="0" xfId="0" applyBorder="1" applyFont="1"/>
    <xf borderId="29" fillId="10" fontId="12" numFmtId="0" xfId="0" applyAlignment="1" applyBorder="1" applyFill="1" applyFont="1">
      <alignment horizontal="center" readingOrder="1" shrinkToFit="0" vertical="center" wrapText="1"/>
    </xf>
    <xf borderId="30" fillId="10" fontId="12" numFmtId="0" xfId="0" applyAlignment="1" applyBorder="1" applyFont="1">
      <alignment horizontal="center" readingOrder="1" shrinkToFit="0" vertical="center" wrapText="1"/>
    </xf>
    <xf borderId="30" fillId="4" fontId="12" numFmtId="0" xfId="0" applyAlignment="1" applyBorder="1" applyFont="1">
      <alignment horizontal="center" readingOrder="1" shrinkToFit="0" vertical="center" wrapText="1"/>
    </xf>
    <xf borderId="2" fillId="7" fontId="12" numFmtId="0" xfId="0" applyAlignment="1" applyBorder="1" applyFont="1">
      <alignment horizontal="center" readingOrder="1" shrinkToFit="0" vertical="center" wrapText="1"/>
    </xf>
    <xf borderId="31" fillId="0" fontId="5" numFmtId="0" xfId="0" applyBorder="1" applyFont="1"/>
    <xf borderId="32" fillId="7" fontId="12" numFmtId="0" xfId="0" applyAlignment="1" applyBorder="1" applyFont="1">
      <alignment horizontal="center" readingOrder="1" shrinkToFit="0" vertical="center" wrapText="1"/>
    </xf>
    <xf borderId="32" fillId="11" fontId="12" numFmtId="0" xfId="0" applyAlignment="1" applyBorder="1" applyFill="1" applyFont="1">
      <alignment horizontal="center" readingOrder="1" shrinkToFit="0" vertical="center" wrapText="1"/>
    </xf>
    <xf borderId="14" fillId="7" fontId="12" numFmtId="0" xfId="0" applyAlignment="1" applyBorder="1" applyFont="1">
      <alignment horizontal="center" readingOrder="1" shrinkToFit="0" vertical="center" wrapText="1"/>
    </xf>
    <xf borderId="30" fillId="12" fontId="13" numFmtId="0" xfId="0" applyAlignment="1" applyBorder="1" applyFill="1" applyFont="1">
      <alignment horizontal="center" shrinkToFit="0" vertical="center" wrapText="1"/>
    </xf>
    <xf borderId="30" fillId="13" fontId="14" numFmtId="0" xfId="0" applyAlignment="1" applyBorder="1" applyFill="1" applyFont="1">
      <alignment horizontal="center" shrinkToFit="0" vertical="center" wrapText="1"/>
    </xf>
    <xf borderId="33" fillId="0" fontId="5" numFmtId="0" xfId="0" applyBorder="1" applyFont="1"/>
    <xf borderId="34" fillId="0" fontId="5" numFmtId="0" xfId="0" applyBorder="1" applyFont="1"/>
    <xf borderId="35" fillId="0" fontId="5" numFmtId="0" xfId="0" applyBorder="1" applyFont="1"/>
    <xf borderId="11" fillId="9" fontId="9" numFmtId="0" xfId="0" applyAlignment="1" applyBorder="1" applyFont="1">
      <alignment horizontal="center"/>
    </xf>
    <xf borderId="36" fillId="0" fontId="5" numFmtId="0" xfId="0" applyBorder="1" applyFont="1"/>
    <xf borderId="37" fillId="0" fontId="5" numFmtId="0" xfId="0" applyBorder="1" applyFont="1"/>
    <xf borderId="38" fillId="0" fontId="5" numFmtId="0" xfId="0" applyBorder="1" applyFont="1"/>
    <xf borderId="39" fillId="7" fontId="12" numFmtId="0" xfId="0" applyAlignment="1" applyBorder="1" applyFont="1">
      <alignment horizontal="center" readingOrder="1" shrinkToFit="0" vertical="center" wrapText="1"/>
    </xf>
    <xf borderId="39" fillId="11" fontId="12" numFmtId="0" xfId="0" applyAlignment="1" applyBorder="1" applyFont="1">
      <alignment horizontal="center" readingOrder="1" shrinkToFit="0" vertical="center" wrapText="1"/>
    </xf>
    <xf borderId="16" fillId="7" fontId="12" numFmtId="0" xfId="0" applyAlignment="1" applyBorder="1" applyFont="1">
      <alignment horizontal="center" readingOrder="1" shrinkToFit="0" vertical="center" wrapText="1"/>
    </xf>
    <xf borderId="16" fillId="11" fontId="12" numFmtId="0" xfId="0" applyAlignment="1" applyBorder="1" applyFont="1">
      <alignment horizontal="center" readingOrder="1" shrinkToFit="0" vertical="center" wrapText="1"/>
    </xf>
    <xf borderId="0" fillId="0" fontId="15" numFmtId="0" xfId="0" applyAlignment="1" applyFont="1">
      <alignment shrinkToFit="0" vertical="center" wrapText="1"/>
    </xf>
    <xf borderId="0" fillId="0" fontId="16" numFmtId="0" xfId="0" applyAlignment="1" applyFont="1">
      <alignment horizontal="left" readingOrder="1" shrinkToFit="0" vertical="center" wrapText="1"/>
    </xf>
    <xf borderId="39" fillId="12" fontId="13" numFmtId="0" xfId="0" applyAlignment="1" applyBorder="1" applyFont="1">
      <alignment horizontal="center" readingOrder="0" shrinkToFit="0" vertical="center" wrapText="1"/>
    </xf>
    <xf borderId="39" fillId="12" fontId="13" numFmtId="0" xfId="0" applyAlignment="1" applyBorder="1" applyFont="1">
      <alignment horizontal="center" shrinkToFit="0" vertical="center" wrapText="1"/>
    </xf>
    <xf borderId="16" fillId="14" fontId="9" numFmtId="49" xfId="0" applyAlignment="1" applyBorder="1" applyFill="1" applyFont="1" applyNumberFormat="1">
      <alignment horizontal="center" shrinkToFit="0" vertical="center" wrapText="1"/>
    </xf>
    <xf borderId="16" fillId="14" fontId="9" numFmtId="0" xfId="0" applyAlignment="1" applyBorder="1" applyFont="1">
      <alignment horizontal="center" shrinkToFit="0" vertical="center" wrapText="1"/>
    </xf>
    <xf borderId="16" fillId="14" fontId="9" numFmtId="0" xfId="0" applyAlignment="1" applyBorder="1" applyFont="1">
      <alignment shrinkToFit="0" vertical="center" wrapText="1"/>
    </xf>
    <xf borderId="16" fillId="14" fontId="9" numFmtId="164" xfId="0" applyAlignment="1" applyBorder="1" applyFont="1" applyNumberFormat="1">
      <alignment shrinkToFit="0" vertical="center" wrapText="1"/>
    </xf>
    <xf borderId="16" fillId="3" fontId="9" numFmtId="49" xfId="0" applyAlignment="1" applyBorder="1" applyFont="1" applyNumberFormat="1">
      <alignment horizontal="center" shrinkToFit="0" vertical="center" wrapText="1"/>
    </xf>
    <xf borderId="16" fillId="3" fontId="9" numFmtId="0" xfId="0" applyAlignment="1" applyBorder="1" applyFont="1">
      <alignment horizontal="center" shrinkToFit="0" vertical="center" wrapText="1"/>
    </xf>
    <xf borderId="16" fillId="3" fontId="1" numFmtId="0" xfId="0" applyAlignment="1" applyBorder="1" applyFont="1">
      <alignment shrinkToFit="0" vertical="center" wrapText="1"/>
    </xf>
    <xf borderId="16" fillId="3" fontId="9" numFmtId="0" xfId="0" applyAlignment="1" applyBorder="1" applyFont="1">
      <alignment shrinkToFit="0" vertical="center" wrapText="1"/>
    </xf>
    <xf borderId="16" fillId="3" fontId="9" numFmtId="164" xfId="0" applyAlignment="1" applyBorder="1" applyFont="1" applyNumberFormat="1">
      <alignment shrinkToFit="0" vertical="center" wrapText="1"/>
    </xf>
    <xf borderId="1" fillId="3" fontId="1" numFmtId="165" xfId="0" applyBorder="1" applyFont="1" applyNumberFormat="1"/>
    <xf borderId="16" fillId="3" fontId="1" numFmtId="0" xfId="0" applyAlignment="1" applyBorder="1" applyFont="1">
      <alignment horizontal="left" shrinkToFit="0" vertical="center" wrapText="1"/>
    </xf>
    <xf borderId="19" fillId="3" fontId="9" numFmtId="0" xfId="0" applyAlignment="1" applyBorder="1" applyFont="1">
      <alignment horizontal="center" shrinkToFit="0" vertical="center" wrapText="1"/>
    </xf>
    <xf borderId="16" fillId="14" fontId="1" numFmtId="0" xfId="0" applyAlignment="1" applyBorder="1" applyFont="1">
      <alignment shrinkToFit="0" vertical="center" wrapText="1"/>
    </xf>
    <xf borderId="39" fillId="3" fontId="13" numFmtId="0" xfId="0" applyAlignment="1" applyBorder="1" applyFont="1">
      <alignment horizontal="center" shrinkToFit="0" vertical="center" wrapText="1"/>
    </xf>
    <xf borderId="16" fillId="3" fontId="1" numFmtId="0" xfId="0" applyAlignment="1" applyBorder="1" applyFont="1">
      <alignment readingOrder="0" shrinkToFit="0" vertical="center" wrapText="1"/>
    </xf>
    <xf borderId="19" fillId="3" fontId="9" numFmtId="0" xfId="0" applyAlignment="1" applyBorder="1" applyFont="1">
      <alignment shrinkToFit="0" vertical="center" wrapText="1"/>
    </xf>
    <xf borderId="1" fillId="3" fontId="1" numFmtId="164" xfId="0" applyBorder="1" applyFont="1" applyNumberFormat="1"/>
    <xf borderId="1" fillId="3" fontId="1" numFmtId="4" xfId="0" applyBorder="1" applyFont="1" applyNumberFormat="1"/>
    <xf borderId="40" fillId="14" fontId="9" numFmtId="49" xfId="0" applyAlignment="1" applyBorder="1" applyFont="1" applyNumberFormat="1">
      <alignment horizontal="center" shrinkToFit="0" vertical="center" wrapText="1"/>
    </xf>
    <xf borderId="39" fillId="14" fontId="9" numFmtId="0" xfId="0" applyAlignment="1" applyBorder="1" applyFont="1">
      <alignment horizontal="center" shrinkToFit="0" vertical="center" wrapText="1"/>
    </xf>
    <xf borderId="40" fillId="3" fontId="9" numFmtId="49" xfId="0" applyAlignment="1" applyBorder="1" applyFont="1" applyNumberFormat="1">
      <alignment horizontal="center" shrinkToFit="0" vertical="center" wrapText="1"/>
    </xf>
    <xf borderId="39" fillId="3" fontId="9" numFmtId="0" xfId="0" applyAlignment="1" applyBorder="1" applyFont="1">
      <alignment horizontal="center" shrinkToFit="0" vertical="center" wrapText="1"/>
    </xf>
    <xf borderId="16" fillId="15" fontId="9" numFmtId="0" xfId="0" applyAlignment="1" applyBorder="1" applyFill="1" applyFont="1">
      <alignment horizontal="center" shrinkToFit="0" vertical="center" wrapText="1"/>
    </xf>
    <xf borderId="19" fillId="15" fontId="9" numFmtId="0" xfId="0" applyAlignment="1" applyBorder="1" applyFont="1">
      <alignment horizontal="center" shrinkToFit="0" vertical="center" wrapText="1"/>
    </xf>
    <xf borderId="19" fillId="15" fontId="1" numFmtId="0" xfId="0" applyAlignment="1" applyBorder="1" applyFont="1">
      <alignment horizontal="center" shrinkToFit="0" vertical="center" wrapText="1"/>
    </xf>
    <xf borderId="19" fillId="15" fontId="1" numFmtId="49" xfId="0" applyAlignment="1" applyBorder="1" applyFont="1" applyNumberFormat="1">
      <alignment horizontal="center" shrinkToFit="0" vertical="center" wrapText="1"/>
    </xf>
    <xf borderId="16" fillId="12" fontId="13" numFmtId="0" xfId="0" applyAlignment="1" applyBorder="1" applyFont="1">
      <alignment horizontal="center" shrinkToFit="0" vertical="center" wrapText="1"/>
    </xf>
    <xf borderId="0" fillId="0" fontId="1" numFmtId="165" xfId="0" applyFont="1" applyNumberFormat="1"/>
    <xf borderId="16" fillId="16" fontId="17" numFmtId="49" xfId="0" applyAlignment="1" applyBorder="1" applyFill="1" applyFont="1" applyNumberFormat="1">
      <alignment horizontal="center" shrinkToFit="0" vertical="center" wrapText="1"/>
    </xf>
    <xf borderId="16" fillId="16" fontId="17" numFmtId="166" xfId="0" applyAlignment="1" applyBorder="1" applyFont="1" applyNumberFormat="1">
      <alignment horizontal="center" shrinkToFit="0" vertical="center" wrapText="1"/>
    </xf>
    <xf borderId="16" fillId="3" fontId="18" numFmtId="0" xfId="0" applyAlignment="1" applyBorder="1" applyFont="1">
      <alignment horizontal="center" vertical="center"/>
    </xf>
    <xf borderId="16" fillId="3" fontId="18" numFmtId="49" xfId="0" applyAlignment="1" applyBorder="1" applyFont="1" applyNumberFormat="1">
      <alignment horizontal="center" vertical="center"/>
    </xf>
    <xf borderId="16" fillId="3" fontId="18" numFmtId="49" xfId="0" applyAlignment="1" applyBorder="1" applyFont="1" applyNumberFormat="1">
      <alignment horizontal="center" shrinkToFit="0" vertical="center" wrapText="1"/>
    </xf>
    <xf borderId="16" fillId="3" fontId="18" numFmtId="166" xfId="0" applyAlignment="1" applyBorder="1" applyFont="1" applyNumberFormat="1">
      <alignment horizontal="right"/>
    </xf>
    <xf borderId="16" fillId="0" fontId="1" numFmtId="164" xfId="0" applyBorder="1" applyFont="1" applyNumberFormat="1"/>
    <xf borderId="16" fillId="17" fontId="1" numFmtId="166" xfId="0" applyBorder="1" applyFill="1" applyFont="1" applyNumberFormat="1"/>
    <xf borderId="11" fillId="18" fontId="19" numFmtId="0" xfId="0" applyAlignment="1" applyBorder="1" applyFill="1" applyFont="1">
      <alignment horizontal="center" vertical="center"/>
    </xf>
    <xf borderId="16" fillId="19" fontId="19" numFmtId="166" xfId="0" applyAlignment="1" applyBorder="1" applyFill="1" applyFont="1" applyNumberFormat="1">
      <alignment horizontal="right"/>
    </xf>
    <xf borderId="16" fillId="0" fontId="1" numFmtId="0" xfId="0" applyBorder="1" applyFont="1"/>
    <xf borderId="16" fillId="3" fontId="20" numFmtId="49" xfId="0" applyAlignment="1" applyBorder="1" applyFont="1" applyNumberFormat="1">
      <alignment horizontal="center" vertical="center"/>
    </xf>
    <xf borderId="16" fillId="3" fontId="20" numFmtId="166" xfId="0" applyAlignment="1" applyBorder="1" applyFont="1" applyNumberFormat="1">
      <alignment horizontal="right"/>
    </xf>
    <xf borderId="16" fillId="3" fontId="21" numFmtId="49" xfId="0" applyAlignment="1" applyBorder="1" applyFont="1" applyNumberFormat="1">
      <alignment horizontal="center" vertical="center"/>
    </xf>
    <xf borderId="16" fillId="3" fontId="21" numFmtId="166" xfId="0" applyAlignment="1" applyBorder="1" applyFont="1" applyNumberFormat="1">
      <alignment horizontal="right"/>
    </xf>
    <xf borderId="16" fillId="3" fontId="22" numFmtId="164" xfId="0" applyBorder="1" applyFont="1" applyNumberFormat="1"/>
    <xf borderId="16" fillId="3" fontId="22" numFmtId="166" xfId="0" applyBorder="1" applyFont="1" applyNumberFormat="1"/>
    <xf borderId="16" fillId="20" fontId="21" numFmtId="49" xfId="0" applyAlignment="1" applyBorder="1" applyFill="1" applyFont="1" applyNumberFormat="1">
      <alignment horizontal="center" vertical="center"/>
    </xf>
    <xf borderId="16" fillId="20" fontId="21" numFmtId="166" xfId="0" applyAlignment="1" applyBorder="1" applyFont="1" applyNumberFormat="1">
      <alignment horizontal="right"/>
    </xf>
    <xf borderId="16" fillId="20" fontId="22" numFmtId="166" xfId="0" applyBorder="1" applyFont="1" applyNumberFormat="1"/>
    <xf borderId="11" fillId="18" fontId="9" numFmtId="0" xfId="0" applyAlignment="1" applyBorder="1" applyFont="1">
      <alignment horizontal="center"/>
    </xf>
    <xf borderId="16" fillId="18" fontId="9" numFmtId="166" xfId="0" applyBorder="1" applyFont="1" applyNumberFormat="1"/>
    <xf borderId="0" fillId="0" fontId="23" numFmtId="0" xfId="0" applyFont="1"/>
    <xf borderId="0" fillId="0" fontId="1" numFmtId="0" xfId="0" applyFont="1"/>
    <xf borderId="16" fillId="3" fontId="1" numFmtId="166" xfId="0" applyBorder="1" applyFont="1" applyNumberFormat="1"/>
    <xf borderId="16" fillId="0" fontId="1" numFmtId="166" xfId="0" applyBorder="1" applyFont="1" applyNumberFormat="1"/>
    <xf borderId="16" fillId="3" fontId="1" numFmtId="0" xfId="0" applyBorder="1" applyFont="1"/>
    <xf borderId="16" fillId="19" fontId="1" numFmtId="166" xfId="0" applyBorder="1" applyFont="1" applyNumberFormat="1"/>
    <xf borderId="41" fillId="18" fontId="9" numFmtId="0" xfId="0" applyAlignment="1" applyBorder="1" applyFont="1">
      <alignment horizontal="center"/>
    </xf>
    <xf borderId="42" fillId="0" fontId="5" numFmtId="0" xfId="0" applyBorder="1" applyFont="1"/>
    <xf borderId="43" fillId="0" fontId="5" numFmtId="0" xfId="0" applyBorder="1" applyFont="1"/>
    <xf borderId="44" fillId="18" fontId="9" numFmtId="4" xfId="0" applyBorder="1" applyFont="1" applyNumberFormat="1"/>
    <xf borderId="1" fillId="3" fontId="18" numFmtId="166" xfId="0" applyAlignment="1" applyBorder="1" applyFont="1" applyNumberFormat="1">
      <alignment horizontal="right"/>
    </xf>
    <xf borderId="0" fillId="0" fontId="1" numFmtId="166" xfId="0" applyFont="1" applyNumberFormat="1"/>
    <xf borderId="22" fillId="0" fontId="9" numFmtId="0" xfId="0" applyAlignment="1" applyBorder="1" applyFont="1">
      <alignment horizontal="center" shrinkToFit="0" vertical="center" wrapText="1"/>
    </xf>
    <xf borderId="24" fillId="21" fontId="24" numFmtId="0" xfId="0" applyAlignment="1" applyBorder="1" applyFill="1" applyFont="1">
      <alignment horizontal="center"/>
    </xf>
    <xf borderId="16" fillId="22" fontId="18" numFmtId="49" xfId="0" applyAlignment="1" applyBorder="1" applyFill="1" applyFont="1" applyNumberFormat="1">
      <alignment horizontal="center" vertical="center"/>
    </xf>
    <xf borderId="16" fillId="0" fontId="18" numFmtId="166" xfId="0" applyAlignment="1" applyBorder="1" applyFont="1" applyNumberFormat="1">
      <alignment horizontal="right"/>
    </xf>
    <xf borderId="16" fillId="0" fontId="20" numFmtId="166" xfId="0" applyAlignment="1" applyBorder="1" applyFont="1" applyNumberFormat="1">
      <alignment horizontal="right"/>
    </xf>
    <xf borderId="1" fillId="9" fontId="1" numFmtId="4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9</xdr:col>
      <xdr:colOff>409575</xdr:colOff>
      <xdr:row>1</xdr:row>
      <xdr:rowOff>142875</xdr:rowOff>
    </xdr:from>
    <xdr:ext cx="2571750" cy="12477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9</xdr:col>
      <xdr:colOff>409575</xdr:colOff>
      <xdr:row>1</xdr:row>
      <xdr:rowOff>142875</xdr:rowOff>
    </xdr:from>
    <xdr:ext cx="2571750" cy="12477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953734"/>
    <pageSetUpPr/>
  </sheetPr>
  <sheetViews>
    <sheetView workbookViewId="0"/>
  </sheetViews>
  <sheetFormatPr customHeight="1" defaultColWidth="14.43" defaultRowHeight="15.0"/>
  <cols>
    <col customWidth="1" min="1" max="1" width="23.0"/>
    <col customWidth="1" min="2" max="2" width="39.86"/>
    <col customWidth="1" min="3" max="3" width="35.14"/>
    <col customWidth="1" min="4" max="4" width="25.14"/>
    <col customWidth="1" min="5" max="6" width="26.43"/>
    <col customWidth="1" min="7" max="7" width="25.29"/>
    <col customWidth="1" min="8" max="9" width="5.14"/>
    <col customWidth="1" min="10" max="10" width="11.29"/>
    <col customWidth="1" min="11" max="11" width="10.86"/>
    <col customWidth="1" min="12" max="12" width="9.71"/>
    <col customWidth="1" min="13" max="13" width="8.86"/>
    <col customWidth="1" min="14" max="14" width="80.0"/>
    <col customWidth="1" min="15" max="15" width="14.43"/>
    <col customWidth="1" min="16" max="16" width="17.14"/>
    <col customWidth="1" min="17" max="18" width="14.43"/>
    <col customWidth="1" min="19" max="19" width="13.29"/>
    <col customWidth="1" min="20" max="20" width="14.43"/>
    <col customWidth="1" min="21" max="21" width="17.14"/>
    <col customWidth="1" min="22" max="22" width="14.43"/>
    <col customWidth="1" min="23" max="23" width="17.43"/>
    <col customWidth="1" min="24" max="25" width="19.14"/>
    <col customWidth="1" min="26" max="26" width="7.29"/>
    <col customWidth="1" min="27" max="27" width="14.43"/>
    <col customWidth="1" min="28" max="28" width="7.29"/>
    <col customWidth="1" min="29" max="29" width="14.43"/>
    <col customWidth="1" min="30" max="30" width="7.29"/>
    <col customWidth="1" min="31" max="31" width="14.43"/>
    <col customWidth="1" min="32" max="32" width="7.29"/>
    <col customWidth="1" min="33" max="33" width="14.43"/>
    <col customWidth="1" min="34" max="34" width="7.29"/>
    <col customWidth="1" min="35" max="35" width="14.43"/>
    <col customWidth="1" min="36" max="36" width="7.29"/>
    <col customWidth="1" min="37" max="37" width="14.43"/>
    <col customWidth="1" min="38" max="38" width="7.29"/>
    <col customWidth="1" min="39" max="39" width="14.43"/>
    <col customWidth="1" min="40" max="40" width="7.29"/>
    <col customWidth="1" min="41" max="41" width="14.43"/>
    <col customWidth="1" min="42" max="42" width="7.29"/>
    <col customWidth="1" min="43" max="43" width="14.43"/>
    <col customWidth="1" min="44" max="44" width="7.29"/>
    <col customWidth="1" min="45" max="45" width="14.43"/>
    <col customWidth="1" min="46" max="46" width="7.29"/>
    <col customWidth="1" min="47" max="47" width="14.43"/>
    <col customWidth="1" min="48" max="48" width="7.29"/>
    <col customWidth="1" min="49" max="49" width="14.43"/>
    <col customWidth="1" min="50" max="50" width="7.29"/>
    <col customWidth="1" min="51" max="51" width="14.43"/>
    <col customWidth="1" min="52" max="52" width="7.29"/>
    <col customWidth="1" min="53" max="53" width="14.43"/>
    <col customWidth="1" min="54" max="54" width="6.71"/>
    <col customWidth="1" min="55" max="55" width="14.43"/>
    <col customWidth="1" min="56" max="56" width="7.29"/>
    <col customWidth="1" min="57" max="57" width="14.43"/>
    <col customWidth="1" min="58" max="58" width="11.57"/>
    <col customWidth="1" min="59" max="59" width="15.57"/>
    <col customWidth="1" min="60" max="60" width="11.57"/>
    <col customWidth="1" min="61" max="61" width="15.57"/>
    <col customWidth="1" min="62" max="62" width="11.57"/>
    <col customWidth="1" min="63" max="63" width="15.57"/>
    <col customWidth="1" min="64" max="64" width="11.57"/>
    <col customWidth="1" min="65" max="65" width="15.57"/>
    <col customWidth="1" min="66" max="66" width="11.57"/>
    <col customWidth="1" min="67" max="67" width="17.0"/>
    <col customWidth="1" min="68" max="68" width="17.43"/>
    <col customWidth="1" min="69" max="74" width="11.57"/>
  </cols>
  <sheetData>
    <row r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</row>
    <row r="2">
      <c r="B2" s="1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  <c r="O2" s="4"/>
      <c r="P2" s="4"/>
      <c r="Q2" s="4"/>
      <c r="R2" s="4"/>
      <c r="S2" s="4"/>
      <c r="T2" s="4"/>
      <c r="U2" s="4"/>
    </row>
    <row r="3">
      <c r="B3" s="1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"/>
      <c r="O3" s="4"/>
      <c r="P3" s="4"/>
      <c r="Q3" s="4"/>
      <c r="R3" s="4"/>
      <c r="S3" s="4"/>
      <c r="T3" s="4"/>
      <c r="U3" s="4"/>
    </row>
    <row r="4">
      <c r="B4" s="1"/>
      <c r="C4" s="1"/>
      <c r="D4" s="5"/>
      <c r="E4" s="5"/>
      <c r="F4" s="5"/>
      <c r="G4" s="5"/>
      <c r="H4" s="5"/>
      <c r="I4" s="5"/>
      <c r="J4" s="5"/>
      <c r="K4" s="5"/>
      <c r="L4" s="5"/>
      <c r="M4" s="5"/>
      <c r="N4" s="6"/>
      <c r="O4" s="6"/>
      <c r="P4" s="6"/>
      <c r="Q4" s="6"/>
      <c r="R4" s="6"/>
      <c r="S4" s="6"/>
      <c r="T4" s="6"/>
      <c r="U4" s="6"/>
      <c r="V4" s="6"/>
      <c r="W4" s="6"/>
    </row>
    <row r="5">
      <c r="B5" s="1"/>
      <c r="C5" s="1"/>
      <c r="D5" s="5"/>
      <c r="E5" s="5"/>
      <c r="F5" s="5"/>
      <c r="G5" s="5"/>
      <c r="H5" s="5"/>
      <c r="I5" s="5"/>
      <c r="J5" s="5"/>
      <c r="K5" s="5"/>
      <c r="L5" s="5"/>
      <c r="M5" s="5"/>
      <c r="N5" s="6"/>
      <c r="O5" s="6"/>
      <c r="P5" s="6"/>
      <c r="Q5" s="6"/>
      <c r="R5" s="6"/>
      <c r="S5" s="6"/>
      <c r="T5" s="6"/>
      <c r="U5" s="6"/>
      <c r="V5" s="6"/>
      <c r="W5" s="6"/>
    </row>
    <row r="6">
      <c r="B6" s="7" t="s">
        <v>0</v>
      </c>
      <c r="C6" s="8"/>
      <c r="D6" s="8"/>
      <c r="E6" s="8"/>
      <c r="F6" s="8"/>
      <c r="G6" s="8"/>
      <c r="H6" s="8"/>
      <c r="I6" s="8"/>
      <c r="J6" s="8"/>
      <c r="K6" s="8"/>
      <c r="L6" s="8"/>
      <c r="M6" s="9"/>
      <c r="N6" s="4"/>
      <c r="O6" s="4"/>
      <c r="P6" s="4"/>
      <c r="Q6" s="4"/>
      <c r="R6" s="4"/>
      <c r="S6" s="4"/>
      <c r="T6" s="4"/>
      <c r="U6" s="4"/>
      <c r="V6" s="4"/>
      <c r="W6" s="4"/>
    </row>
    <row r="7" ht="33.75" customHeight="1">
      <c r="B7" s="10"/>
      <c r="C7" s="11"/>
      <c r="D7" s="11"/>
      <c r="E7" s="11"/>
      <c r="F7" s="11"/>
      <c r="G7" s="11"/>
      <c r="H7" s="11"/>
      <c r="I7" s="11"/>
      <c r="J7" s="11"/>
      <c r="K7" s="11"/>
      <c r="L7" s="11"/>
      <c r="M7" s="12"/>
      <c r="N7" s="13"/>
      <c r="O7" s="13"/>
      <c r="P7" s="13"/>
      <c r="Q7" s="13"/>
      <c r="R7" s="13"/>
      <c r="S7" s="13"/>
      <c r="T7" s="13"/>
      <c r="U7" s="13"/>
      <c r="V7" s="13"/>
      <c r="W7" s="13"/>
    </row>
    <row r="8" ht="9.0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4"/>
      <c r="O8" s="2"/>
      <c r="P8" s="2"/>
      <c r="Q8" s="2"/>
      <c r="R8" s="2"/>
      <c r="S8" s="2"/>
      <c r="T8" s="2"/>
      <c r="U8" s="2"/>
      <c r="V8" s="2"/>
      <c r="W8" s="2"/>
    </row>
    <row r="9">
      <c r="A9" s="15" t="s">
        <v>1</v>
      </c>
      <c r="B9" s="16"/>
      <c r="C9" s="17" t="s">
        <v>2</v>
      </c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9"/>
    </row>
    <row r="10">
      <c r="A10" s="20" t="s">
        <v>3</v>
      </c>
      <c r="B10" s="19"/>
      <c r="C10" s="17" t="s">
        <v>4</v>
      </c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9"/>
    </row>
    <row r="11" ht="48.0" customHeight="1">
      <c r="A11" s="21" t="s">
        <v>5</v>
      </c>
      <c r="B11" s="19"/>
      <c r="C11" s="22" t="s">
        <v>6</v>
      </c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9"/>
      <c r="X11" s="23"/>
    </row>
    <row r="12" ht="46.5" customHeight="1">
      <c r="A12" s="21" t="s">
        <v>7</v>
      </c>
      <c r="B12" s="19"/>
      <c r="C12" s="22" t="s">
        <v>8</v>
      </c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9"/>
      <c r="X12" s="24"/>
    </row>
    <row r="13" ht="33.0" customHeight="1">
      <c r="A13" s="20" t="s">
        <v>9</v>
      </c>
      <c r="B13" s="19"/>
      <c r="C13" s="22" t="s">
        <v>10</v>
      </c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9"/>
      <c r="X13" s="24"/>
    </row>
    <row r="14" ht="31.5" customHeight="1">
      <c r="A14" s="25" t="s">
        <v>11</v>
      </c>
      <c r="B14" s="19"/>
      <c r="C14" s="22" t="s">
        <v>12</v>
      </c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9"/>
      <c r="X14" s="24"/>
    </row>
    <row r="15" ht="31.5" customHeight="1">
      <c r="A15" s="25" t="s">
        <v>13</v>
      </c>
      <c r="B15" s="19"/>
      <c r="C15" s="26" t="s">
        <v>14</v>
      </c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9"/>
      <c r="X15" s="27"/>
    </row>
    <row r="16" ht="31.5" customHeight="1">
      <c r="A16" s="28" t="s">
        <v>15</v>
      </c>
      <c r="B16" s="29"/>
      <c r="C16" s="30" t="s">
        <v>16</v>
      </c>
      <c r="D16" s="22" t="s">
        <v>17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9"/>
      <c r="X16" s="31"/>
    </row>
    <row r="17">
      <c r="A17" s="32"/>
      <c r="B17" s="33"/>
      <c r="C17" s="30" t="s">
        <v>18</v>
      </c>
      <c r="D17" s="17" t="s">
        <v>19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9"/>
      <c r="X17" s="31"/>
    </row>
    <row r="18" ht="47.25" customHeight="1">
      <c r="A18" s="28" t="s">
        <v>20</v>
      </c>
      <c r="B18" s="29"/>
      <c r="C18" s="34" t="s">
        <v>21</v>
      </c>
      <c r="D18" s="17" t="s">
        <v>22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9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>
      <c r="A19" s="35"/>
      <c r="B19" s="36"/>
      <c r="C19" s="34" t="s">
        <v>23</v>
      </c>
      <c r="D19" s="17" t="s">
        <v>24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9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ht="15.75" customHeight="1">
      <c r="A20" s="35"/>
      <c r="B20" s="36"/>
      <c r="C20" s="37" t="s">
        <v>16</v>
      </c>
      <c r="D20" s="38" t="s">
        <v>25</v>
      </c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ht="15.75" customHeight="1">
      <c r="A21" s="35"/>
      <c r="B21" s="36"/>
      <c r="C21" s="37" t="s">
        <v>26</v>
      </c>
      <c r="D21" s="38" t="s">
        <v>27</v>
      </c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ht="15.75" customHeight="1">
      <c r="A22" s="32"/>
      <c r="B22" s="33"/>
      <c r="C22" s="37" t="s">
        <v>28</v>
      </c>
      <c r="D22" s="40" t="s">
        <v>29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9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ht="26.25" customHeight="1">
      <c r="A23" s="42" t="s">
        <v>30</v>
      </c>
      <c r="B23" s="43"/>
      <c r="C23" s="43"/>
      <c r="D23" s="43"/>
      <c r="E23" s="43"/>
      <c r="F23" s="43"/>
      <c r="G23" s="29"/>
      <c r="H23" s="44" t="s">
        <v>31</v>
      </c>
      <c r="I23" s="43"/>
      <c r="J23" s="43"/>
      <c r="K23" s="43"/>
      <c r="L23" s="45"/>
      <c r="M23" s="46" t="s">
        <v>32</v>
      </c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8"/>
      <c r="BH23" s="49" t="s">
        <v>33</v>
      </c>
      <c r="BI23" s="43"/>
      <c r="BJ23" s="43"/>
      <c r="BK23" s="43"/>
      <c r="BL23" s="43"/>
      <c r="BM23" s="29"/>
      <c r="BN23" s="2"/>
      <c r="BO23" s="2"/>
      <c r="BP23" s="2"/>
      <c r="BQ23" s="2"/>
      <c r="BR23" s="2"/>
      <c r="BS23" s="2"/>
      <c r="BT23" s="2"/>
      <c r="BU23" s="2"/>
      <c r="BV23" s="2"/>
    </row>
    <row r="24" ht="30.0" customHeight="1">
      <c r="A24" s="32"/>
      <c r="B24" s="50"/>
      <c r="C24" s="50"/>
      <c r="D24" s="50"/>
      <c r="E24" s="50"/>
      <c r="F24" s="50"/>
      <c r="G24" s="33"/>
      <c r="H24" s="51"/>
      <c r="I24" s="11"/>
      <c r="J24" s="11"/>
      <c r="K24" s="11"/>
      <c r="L24" s="12"/>
      <c r="M24" s="52" t="s">
        <v>34</v>
      </c>
      <c r="N24" s="53" t="s">
        <v>35</v>
      </c>
      <c r="O24" s="53" t="s">
        <v>36</v>
      </c>
      <c r="P24" s="53" t="s">
        <v>37</v>
      </c>
      <c r="Q24" s="53" t="s">
        <v>38</v>
      </c>
      <c r="R24" s="53" t="s">
        <v>39</v>
      </c>
      <c r="S24" s="54" t="s">
        <v>40</v>
      </c>
      <c r="T24" s="54" t="s">
        <v>41</v>
      </c>
      <c r="U24" s="54" t="s">
        <v>42</v>
      </c>
      <c r="V24" s="54" t="s">
        <v>43</v>
      </c>
      <c r="W24" s="54" t="s">
        <v>44</v>
      </c>
      <c r="X24" s="53" t="s">
        <v>45</v>
      </c>
      <c r="Y24" s="53" t="s">
        <v>46</v>
      </c>
      <c r="Z24" s="55" t="s">
        <v>47</v>
      </c>
      <c r="AA24" s="56"/>
      <c r="AB24" s="57" t="s">
        <v>48</v>
      </c>
      <c r="AC24" s="56"/>
      <c r="AD24" s="57" t="s">
        <v>49</v>
      </c>
      <c r="AE24" s="56"/>
      <c r="AF24" s="58" t="s">
        <v>50</v>
      </c>
      <c r="AG24" s="56"/>
      <c r="AH24" s="57" t="s">
        <v>51</v>
      </c>
      <c r="AI24" s="56"/>
      <c r="AJ24" s="57" t="s">
        <v>52</v>
      </c>
      <c r="AK24" s="56"/>
      <c r="AL24" s="57" t="s">
        <v>53</v>
      </c>
      <c r="AM24" s="56"/>
      <c r="AN24" s="58" t="s">
        <v>54</v>
      </c>
      <c r="AO24" s="56"/>
      <c r="AP24" s="57" t="s">
        <v>55</v>
      </c>
      <c r="AQ24" s="56"/>
      <c r="AR24" s="57" t="s">
        <v>56</v>
      </c>
      <c r="AS24" s="56"/>
      <c r="AT24" s="57" t="s">
        <v>57</v>
      </c>
      <c r="AU24" s="56"/>
      <c r="AV24" s="58" t="s">
        <v>58</v>
      </c>
      <c r="AW24" s="56"/>
      <c r="AX24" s="57" t="s">
        <v>59</v>
      </c>
      <c r="AY24" s="56"/>
      <c r="AZ24" s="57" t="s">
        <v>60</v>
      </c>
      <c r="BA24" s="56"/>
      <c r="BB24" s="57" t="s">
        <v>61</v>
      </c>
      <c r="BC24" s="56"/>
      <c r="BD24" s="58" t="s">
        <v>62</v>
      </c>
      <c r="BE24" s="56"/>
      <c r="BF24" s="59" t="s">
        <v>63</v>
      </c>
      <c r="BG24" s="29"/>
      <c r="BH24" s="32"/>
      <c r="BI24" s="50"/>
      <c r="BJ24" s="50"/>
      <c r="BK24" s="50"/>
      <c r="BL24" s="50"/>
      <c r="BM24" s="33"/>
      <c r="BN24" s="2"/>
      <c r="BO24" s="2"/>
      <c r="BP24" s="2"/>
      <c r="BQ24" s="2"/>
      <c r="BR24" s="2"/>
      <c r="BS24" s="2"/>
      <c r="BT24" s="2"/>
      <c r="BU24" s="2"/>
      <c r="BV24" s="2"/>
    </row>
    <row r="25" ht="33.0" customHeight="1">
      <c r="A25" s="60" t="s">
        <v>64</v>
      </c>
      <c r="B25" s="60" t="s">
        <v>65</v>
      </c>
      <c r="C25" s="60" t="s">
        <v>66</v>
      </c>
      <c r="D25" s="60" t="s">
        <v>67</v>
      </c>
      <c r="E25" s="60" t="s">
        <v>68</v>
      </c>
      <c r="F25" s="60" t="s">
        <v>69</v>
      </c>
      <c r="G25" s="60" t="s">
        <v>70</v>
      </c>
      <c r="H25" s="61" t="s">
        <v>71</v>
      </c>
      <c r="I25" s="61" t="s">
        <v>72</v>
      </c>
      <c r="J25" s="61" t="s">
        <v>73</v>
      </c>
      <c r="K25" s="61" t="s">
        <v>74</v>
      </c>
      <c r="L25" s="61" t="s">
        <v>75</v>
      </c>
      <c r="M25" s="62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4"/>
      <c r="AA25" s="33"/>
      <c r="AB25" s="32"/>
      <c r="AC25" s="33"/>
      <c r="AD25" s="32"/>
      <c r="AE25" s="33"/>
      <c r="AF25" s="32"/>
      <c r="AG25" s="33"/>
      <c r="AH25" s="32"/>
      <c r="AI25" s="33"/>
      <c r="AJ25" s="32"/>
      <c r="AK25" s="33"/>
      <c r="AL25" s="32"/>
      <c r="AM25" s="33"/>
      <c r="AN25" s="32"/>
      <c r="AO25" s="33"/>
      <c r="AP25" s="32"/>
      <c r="AQ25" s="33"/>
      <c r="AR25" s="32"/>
      <c r="AS25" s="33"/>
      <c r="AT25" s="32"/>
      <c r="AU25" s="33"/>
      <c r="AV25" s="32"/>
      <c r="AW25" s="33"/>
      <c r="AX25" s="32"/>
      <c r="AY25" s="33"/>
      <c r="AZ25" s="32"/>
      <c r="BA25" s="33"/>
      <c r="BB25" s="32"/>
      <c r="BC25" s="33"/>
      <c r="BD25" s="32"/>
      <c r="BE25" s="33"/>
      <c r="BF25" s="32"/>
      <c r="BG25" s="33"/>
      <c r="BH25" s="65">
        <v>2024.0</v>
      </c>
      <c r="BI25" s="19"/>
      <c r="BJ25" s="65">
        <v>2025.0</v>
      </c>
      <c r="BK25" s="19"/>
      <c r="BL25" s="65">
        <v>2026.0</v>
      </c>
      <c r="BM25" s="19"/>
      <c r="BN25" s="2"/>
      <c r="BO25" s="2"/>
      <c r="BP25" s="2"/>
      <c r="BQ25" s="2"/>
      <c r="BR25" s="2"/>
      <c r="BS25" s="2"/>
      <c r="BT25" s="2"/>
      <c r="BU25" s="2"/>
      <c r="BV25" s="2"/>
    </row>
    <row r="26" ht="30.0" customHeight="1">
      <c r="A26" s="66"/>
      <c r="B26" s="66"/>
      <c r="C26" s="66"/>
      <c r="D26" s="66"/>
      <c r="E26" s="66"/>
      <c r="F26" s="66"/>
      <c r="G26" s="66"/>
      <c r="H26" s="67"/>
      <c r="I26" s="67"/>
      <c r="J26" s="67"/>
      <c r="K26" s="67"/>
      <c r="L26" s="67"/>
      <c r="M26" s="68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9" t="s">
        <v>76</v>
      </c>
      <c r="AA26" s="69" t="s">
        <v>77</v>
      </c>
      <c r="AB26" s="69" t="s">
        <v>76</v>
      </c>
      <c r="AC26" s="69" t="s">
        <v>77</v>
      </c>
      <c r="AD26" s="69" t="s">
        <v>76</v>
      </c>
      <c r="AE26" s="69" t="s">
        <v>77</v>
      </c>
      <c r="AF26" s="70" t="s">
        <v>76</v>
      </c>
      <c r="AG26" s="70" t="s">
        <v>77</v>
      </c>
      <c r="AH26" s="69" t="s">
        <v>76</v>
      </c>
      <c r="AI26" s="69" t="s">
        <v>77</v>
      </c>
      <c r="AJ26" s="69" t="s">
        <v>76</v>
      </c>
      <c r="AK26" s="69" t="s">
        <v>77</v>
      </c>
      <c r="AL26" s="69" t="s">
        <v>76</v>
      </c>
      <c r="AM26" s="69" t="s">
        <v>77</v>
      </c>
      <c r="AN26" s="70" t="s">
        <v>76</v>
      </c>
      <c r="AO26" s="70" t="s">
        <v>77</v>
      </c>
      <c r="AP26" s="69" t="s">
        <v>76</v>
      </c>
      <c r="AQ26" s="69" t="s">
        <v>77</v>
      </c>
      <c r="AR26" s="69" t="s">
        <v>76</v>
      </c>
      <c r="AS26" s="69" t="s">
        <v>77</v>
      </c>
      <c r="AT26" s="69" t="s">
        <v>76</v>
      </c>
      <c r="AU26" s="69" t="s">
        <v>77</v>
      </c>
      <c r="AV26" s="70" t="s">
        <v>76</v>
      </c>
      <c r="AW26" s="70" t="s">
        <v>77</v>
      </c>
      <c r="AX26" s="69" t="s">
        <v>76</v>
      </c>
      <c r="AY26" s="69" t="s">
        <v>77</v>
      </c>
      <c r="AZ26" s="69" t="s">
        <v>76</v>
      </c>
      <c r="BA26" s="69" t="s">
        <v>77</v>
      </c>
      <c r="BB26" s="69" t="s">
        <v>76</v>
      </c>
      <c r="BC26" s="69" t="s">
        <v>77</v>
      </c>
      <c r="BD26" s="70" t="s">
        <v>76</v>
      </c>
      <c r="BE26" s="70" t="s">
        <v>77</v>
      </c>
      <c r="BF26" s="71" t="s">
        <v>76</v>
      </c>
      <c r="BG26" s="71" t="s">
        <v>77</v>
      </c>
      <c r="BH26" s="70" t="s">
        <v>76</v>
      </c>
      <c r="BI26" s="72" t="s">
        <v>77</v>
      </c>
      <c r="BJ26" s="72" t="s">
        <v>76</v>
      </c>
      <c r="BK26" s="72" t="s">
        <v>77</v>
      </c>
      <c r="BL26" s="72" t="s">
        <v>76</v>
      </c>
      <c r="BM26" s="72" t="s">
        <v>77</v>
      </c>
      <c r="BN26" s="2"/>
      <c r="BO26" s="2"/>
      <c r="BP26" s="2"/>
      <c r="BQ26" s="2"/>
      <c r="BR26" s="2"/>
      <c r="BS26" s="2"/>
      <c r="BT26" s="2"/>
      <c r="BU26" s="2"/>
      <c r="BV26" s="2"/>
    </row>
    <row r="27" ht="89.25" customHeight="1">
      <c r="A27" s="73" t="s">
        <v>78</v>
      </c>
      <c r="B27" s="74" t="s">
        <v>79</v>
      </c>
      <c r="C27" s="75" t="s">
        <v>80</v>
      </c>
      <c r="D27" s="76"/>
      <c r="E27" s="76"/>
      <c r="F27" s="76"/>
      <c r="G27" s="76"/>
      <c r="H27" s="77" t="s">
        <v>81</v>
      </c>
      <c r="I27" s="78">
        <v>147.0</v>
      </c>
      <c r="J27" s="78" t="s">
        <v>81</v>
      </c>
      <c r="K27" s="78">
        <v>0.0</v>
      </c>
      <c r="L27" s="77" t="s">
        <v>82</v>
      </c>
      <c r="M27" s="77" t="s">
        <v>83</v>
      </c>
      <c r="N27" s="79" t="s">
        <v>84</v>
      </c>
      <c r="O27" s="78">
        <v>135.0</v>
      </c>
      <c r="P27" s="78" t="s">
        <v>85</v>
      </c>
      <c r="Q27" s="78">
        <v>4.0</v>
      </c>
      <c r="R27" s="79" t="s">
        <v>86</v>
      </c>
      <c r="S27" s="78">
        <v>11100.0</v>
      </c>
      <c r="T27" s="78" t="s">
        <v>87</v>
      </c>
      <c r="U27" s="78">
        <v>11.0</v>
      </c>
      <c r="V27" s="77" t="s">
        <v>82</v>
      </c>
      <c r="W27" s="79" t="s">
        <v>88</v>
      </c>
      <c r="X27" s="78" t="s">
        <v>89</v>
      </c>
      <c r="Y27" s="78" t="s">
        <v>89</v>
      </c>
      <c r="Z27" s="78"/>
      <c r="AA27" s="80">
        <v>127224.0</v>
      </c>
      <c r="AB27" s="78"/>
      <c r="AC27" s="80">
        <v>127224.0</v>
      </c>
      <c r="AD27" s="78"/>
      <c r="AE27" s="80">
        <v>127224.0</v>
      </c>
      <c r="AF27" s="78"/>
      <c r="AG27" s="80">
        <f>AA27+AC27+AE27</f>
        <v>381672</v>
      </c>
      <c r="AH27" s="78"/>
      <c r="AI27" s="80">
        <v>127224.0</v>
      </c>
      <c r="AJ27" s="78"/>
      <c r="AK27" s="80">
        <v>127224.0</v>
      </c>
      <c r="AL27" s="78"/>
      <c r="AM27" s="80">
        <v>127224.0</v>
      </c>
      <c r="AN27" s="78"/>
      <c r="AO27" s="80">
        <f>AI27+AK27+AM27</f>
        <v>381672</v>
      </c>
      <c r="AP27" s="78"/>
      <c r="AQ27" s="80">
        <v>127224.0</v>
      </c>
      <c r="AR27" s="78"/>
      <c r="AS27" s="80">
        <v>127224.0</v>
      </c>
      <c r="AT27" s="78"/>
      <c r="AU27" s="80">
        <v>127224.0</v>
      </c>
      <c r="AV27" s="78"/>
      <c r="AW27" s="80">
        <f>AQ27+AS27+AU27</f>
        <v>381672</v>
      </c>
      <c r="AX27" s="78"/>
      <c r="AY27" s="80">
        <v>127224.0</v>
      </c>
      <c r="AZ27" s="78"/>
      <c r="BA27" s="80">
        <v>127224.0</v>
      </c>
      <c r="BB27" s="78"/>
      <c r="BC27" s="80">
        <v>127229.0</v>
      </c>
      <c r="BD27" s="78"/>
      <c r="BE27" s="80">
        <f>AY27+BA27+BC27</f>
        <v>381677</v>
      </c>
      <c r="BF27" s="78">
        <f>BD27+BB27+AZ27+AX27+AV27+AT27+AR27+AP27+AN27+AL27+AJ27+AH27+AF27+AD27</f>
        <v>0</v>
      </c>
      <c r="BG27" s="80">
        <f t="shared" ref="BG27:BG28" si="5">AG27+AO27+AW27+BE27</f>
        <v>1526693</v>
      </c>
      <c r="BH27" s="78"/>
      <c r="BI27" s="80"/>
      <c r="BJ27" s="78"/>
      <c r="BK27" s="80"/>
      <c r="BL27" s="78"/>
      <c r="BM27" s="80"/>
      <c r="BN27" s="2"/>
      <c r="BO27" s="2"/>
      <c r="BP27" s="2"/>
      <c r="BQ27" s="2"/>
      <c r="BR27" s="2"/>
      <c r="BS27" s="2"/>
      <c r="BT27" s="2"/>
      <c r="BU27" s="2"/>
      <c r="BV27" s="2"/>
    </row>
    <row r="28" ht="89.25" customHeight="1">
      <c r="A28" s="76"/>
      <c r="B28" s="76"/>
      <c r="C28" s="76"/>
      <c r="D28" s="76"/>
      <c r="E28" s="76"/>
      <c r="F28" s="76"/>
      <c r="G28" s="76"/>
      <c r="H28" s="81" t="s">
        <v>81</v>
      </c>
      <c r="I28" s="82">
        <v>147.0</v>
      </c>
      <c r="J28" s="82" t="s">
        <v>81</v>
      </c>
      <c r="K28" s="82">
        <v>0.0</v>
      </c>
      <c r="L28" s="81" t="s">
        <v>82</v>
      </c>
      <c r="M28" s="81" t="s">
        <v>90</v>
      </c>
      <c r="N28" s="83" t="s">
        <v>91</v>
      </c>
      <c r="O28" s="82">
        <v>152.0</v>
      </c>
      <c r="P28" s="82" t="s">
        <v>92</v>
      </c>
      <c r="Q28" s="82">
        <v>4.0</v>
      </c>
      <c r="R28" s="84" t="s">
        <v>86</v>
      </c>
      <c r="S28" s="82">
        <v>10000.0</v>
      </c>
      <c r="T28" s="82" t="s">
        <v>87</v>
      </c>
      <c r="U28" s="82">
        <v>11.0</v>
      </c>
      <c r="V28" s="81" t="s">
        <v>82</v>
      </c>
      <c r="W28" s="84" t="s">
        <v>88</v>
      </c>
      <c r="X28" s="82" t="s">
        <v>89</v>
      </c>
      <c r="Y28" s="82" t="s">
        <v>93</v>
      </c>
      <c r="Z28" s="82"/>
      <c r="AA28" s="85"/>
      <c r="AB28" s="82"/>
      <c r="AC28" s="85"/>
      <c r="AD28" s="82">
        <v>1.0</v>
      </c>
      <c r="AE28" s="85"/>
      <c r="AF28" s="82">
        <f t="shared" ref="AF28:AG28" si="1">Z28+AB28+AD28</f>
        <v>1</v>
      </c>
      <c r="AG28" s="85">
        <f t="shared" si="1"/>
        <v>0</v>
      </c>
      <c r="AH28" s="82">
        <v>1.0</v>
      </c>
      <c r="AI28" s="85"/>
      <c r="AJ28" s="82">
        <v>1.0</v>
      </c>
      <c r="AK28" s="85"/>
      <c r="AL28" s="82">
        <v>1.0</v>
      </c>
      <c r="AM28" s="85"/>
      <c r="AN28" s="82">
        <f t="shared" ref="AN28:AO28" si="2">AH28+AJ28+AL28</f>
        <v>3</v>
      </c>
      <c r="AO28" s="85">
        <f t="shared" si="2"/>
        <v>0</v>
      </c>
      <c r="AP28" s="82">
        <v>1.0</v>
      </c>
      <c r="AQ28" s="85"/>
      <c r="AR28" s="82">
        <v>1.0</v>
      </c>
      <c r="AS28" s="85"/>
      <c r="AT28" s="82">
        <v>1.0</v>
      </c>
      <c r="AU28" s="85"/>
      <c r="AV28" s="82">
        <f t="shared" ref="AV28:AW28" si="3">AP28+AR28+AT28</f>
        <v>3</v>
      </c>
      <c r="AW28" s="85">
        <f t="shared" si="3"/>
        <v>0</v>
      </c>
      <c r="AX28" s="82">
        <v>1.0</v>
      </c>
      <c r="AY28" s="85"/>
      <c r="AZ28" s="82">
        <v>1.0</v>
      </c>
      <c r="BA28" s="85"/>
      <c r="BB28" s="82">
        <v>1.0</v>
      </c>
      <c r="BC28" s="85"/>
      <c r="BD28" s="82">
        <f t="shared" ref="BD28:BE28" si="4">AX28+AZ28+BB28</f>
        <v>3</v>
      </c>
      <c r="BE28" s="85">
        <f t="shared" si="4"/>
        <v>0</v>
      </c>
      <c r="BF28" s="82">
        <f t="shared" ref="BF28:BF30" si="6">BD28+AV28+AN28+AF28</f>
        <v>10</v>
      </c>
      <c r="BG28" s="85">
        <f t="shared" si="5"/>
        <v>0</v>
      </c>
      <c r="BH28" s="78"/>
      <c r="BI28" s="80"/>
      <c r="BJ28" s="78"/>
      <c r="BK28" s="80"/>
      <c r="BL28" s="78"/>
      <c r="BM28" s="80"/>
      <c r="BN28" s="2"/>
      <c r="BO28" s="86">
        <f>BG27+BG30+BG39+BG45+BG57</f>
        <v>3800730</v>
      </c>
      <c r="BP28" s="2"/>
      <c r="BQ28" s="2"/>
      <c r="BR28" s="2">
        <f>94020+94020+24020+163596</f>
        <v>375656</v>
      </c>
      <c r="BS28" s="2"/>
      <c r="BT28" s="2"/>
      <c r="BU28" s="2"/>
      <c r="BV28" s="2"/>
    </row>
    <row r="29" ht="89.25" customHeight="1">
      <c r="A29" s="76"/>
      <c r="B29" s="76"/>
      <c r="C29" s="76"/>
      <c r="D29" s="76"/>
      <c r="E29" s="76"/>
      <c r="F29" s="76"/>
      <c r="G29" s="76"/>
      <c r="H29" s="81"/>
      <c r="I29" s="82"/>
      <c r="J29" s="82"/>
      <c r="K29" s="82"/>
      <c r="L29" s="81"/>
      <c r="M29" s="81" t="s">
        <v>94</v>
      </c>
      <c r="N29" s="87" t="s">
        <v>95</v>
      </c>
      <c r="O29" s="88">
        <v>32.0</v>
      </c>
      <c r="P29" s="88" t="s">
        <v>96</v>
      </c>
      <c r="Q29" s="88">
        <v>1.0</v>
      </c>
      <c r="R29" s="88" t="s">
        <v>86</v>
      </c>
      <c r="S29" s="88">
        <v>10000.0</v>
      </c>
      <c r="T29" s="88" t="s">
        <v>87</v>
      </c>
      <c r="U29" s="88">
        <v>11.0</v>
      </c>
      <c r="V29" s="81" t="s">
        <v>82</v>
      </c>
      <c r="W29" s="84" t="s">
        <v>88</v>
      </c>
      <c r="X29" s="82" t="s">
        <v>89</v>
      </c>
      <c r="Y29" s="82" t="s">
        <v>97</v>
      </c>
      <c r="Z29" s="82"/>
      <c r="AA29" s="85"/>
      <c r="AB29" s="82">
        <v>1.0</v>
      </c>
      <c r="AC29" s="85"/>
      <c r="AD29" s="82"/>
      <c r="AE29" s="85"/>
      <c r="AF29" s="82">
        <f t="shared" ref="AF29:AF39" si="7">Z29+AB29+AD29</f>
        <v>1</v>
      </c>
      <c r="AG29" s="85"/>
      <c r="AH29" s="82"/>
      <c r="AI29" s="85"/>
      <c r="AJ29" s="82"/>
      <c r="AK29" s="85"/>
      <c r="AL29" s="82"/>
      <c r="AM29" s="85"/>
      <c r="AN29" s="82"/>
      <c r="AO29" s="85"/>
      <c r="AP29" s="82"/>
      <c r="AQ29" s="85"/>
      <c r="AR29" s="82"/>
      <c r="AS29" s="85"/>
      <c r="AT29" s="82"/>
      <c r="AU29" s="85"/>
      <c r="AV29" s="82"/>
      <c r="AW29" s="85"/>
      <c r="AX29" s="82"/>
      <c r="AY29" s="85"/>
      <c r="AZ29" s="82"/>
      <c r="BA29" s="85"/>
      <c r="BB29" s="82"/>
      <c r="BC29" s="85"/>
      <c r="BD29" s="82"/>
      <c r="BE29" s="85"/>
      <c r="BF29" s="82">
        <f t="shared" si="6"/>
        <v>1</v>
      </c>
      <c r="BG29" s="85"/>
      <c r="BH29" s="78"/>
      <c r="BI29" s="80"/>
      <c r="BJ29" s="78"/>
      <c r="BK29" s="80"/>
      <c r="BL29" s="78"/>
      <c r="BM29" s="80"/>
      <c r="BN29" s="2"/>
      <c r="BO29" s="86">
        <v>3875730.0</v>
      </c>
      <c r="BP29" s="86">
        <f>BO28-BO29</f>
        <v>-75000</v>
      </c>
      <c r="BQ29" s="2"/>
      <c r="BR29" s="2"/>
      <c r="BS29" s="2"/>
      <c r="BT29" s="2"/>
      <c r="BU29" s="2"/>
      <c r="BV29" s="2"/>
    </row>
    <row r="30" ht="89.25" customHeight="1">
      <c r="A30" s="76"/>
      <c r="B30" s="76"/>
      <c r="C30" s="76"/>
      <c r="D30" s="76"/>
      <c r="E30" s="76"/>
      <c r="F30" s="76"/>
      <c r="G30" s="76"/>
      <c r="H30" s="77" t="s">
        <v>81</v>
      </c>
      <c r="I30" s="78">
        <v>147.0</v>
      </c>
      <c r="J30" s="78" t="s">
        <v>81</v>
      </c>
      <c r="K30" s="78">
        <v>0.0</v>
      </c>
      <c r="L30" s="77" t="s">
        <v>82</v>
      </c>
      <c r="M30" s="77" t="s">
        <v>98</v>
      </c>
      <c r="N30" s="89" t="s">
        <v>99</v>
      </c>
      <c r="O30" s="78">
        <v>129.0</v>
      </c>
      <c r="P30" s="78" t="s">
        <v>100</v>
      </c>
      <c r="Q30" s="78">
        <v>4.0</v>
      </c>
      <c r="R30" s="79" t="s">
        <v>86</v>
      </c>
      <c r="S30" s="78" t="s">
        <v>101</v>
      </c>
      <c r="T30" s="78" t="s">
        <v>102</v>
      </c>
      <c r="U30" s="78">
        <v>11.0</v>
      </c>
      <c r="V30" s="77" t="s">
        <v>82</v>
      </c>
      <c r="W30" s="79" t="s">
        <v>88</v>
      </c>
      <c r="X30" s="78" t="s">
        <v>89</v>
      </c>
      <c r="Y30" s="78" t="s">
        <v>103</v>
      </c>
      <c r="Z30" s="78"/>
      <c r="AA30" s="80">
        <f>SUM(AA32:AA38)</f>
        <v>0</v>
      </c>
      <c r="AB30" s="78"/>
      <c r="AC30" s="80">
        <f>SUM(AC32:AC38)</f>
        <v>0</v>
      </c>
      <c r="AD30" s="78">
        <v>1.0</v>
      </c>
      <c r="AE30" s="80">
        <f>SUM(AE32:AE38)</f>
        <v>420000</v>
      </c>
      <c r="AF30" s="78">
        <f t="shared" si="7"/>
        <v>1</v>
      </c>
      <c r="AG30" s="80">
        <f t="shared" ref="AG30:AG40" si="10">AA30+AC30+AE30</f>
        <v>420000</v>
      </c>
      <c r="AH30" s="78"/>
      <c r="AI30" s="80">
        <f>SUM(AI32:AI38)</f>
        <v>110000</v>
      </c>
      <c r="AJ30" s="78"/>
      <c r="AK30" s="80">
        <f>SUM(AK32:AK38)</f>
        <v>30000</v>
      </c>
      <c r="AL30" s="78">
        <v>1.0</v>
      </c>
      <c r="AM30" s="80">
        <f>SUM(AM31:AM38)</f>
        <v>280000</v>
      </c>
      <c r="AN30" s="78">
        <f t="shared" ref="AN30:AO30" si="8">AH30+AJ30+AL30</f>
        <v>1</v>
      </c>
      <c r="AO30" s="80">
        <f t="shared" si="8"/>
        <v>420000</v>
      </c>
      <c r="AP30" s="78"/>
      <c r="AQ30" s="80">
        <f>SUM(AQ32:AQ38)</f>
        <v>30000</v>
      </c>
      <c r="AR30" s="78"/>
      <c r="AS30" s="80">
        <f>SUM(AS32:AS38)</f>
        <v>20000</v>
      </c>
      <c r="AT30" s="78">
        <v>1.0</v>
      </c>
      <c r="AU30" s="80">
        <f>SUM(AU31:AU38)</f>
        <v>241400</v>
      </c>
      <c r="AV30" s="78">
        <f t="shared" ref="AV30:AW30" si="9">AP30+AR30+AT30</f>
        <v>1</v>
      </c>
      <c r="AW30" s="80">
        <f t="shared" si="9"/>
        <v>291400</v>
      </c>
      <c r="AX30" s="78"/>
      <c r="AY30" s="80">
        <f>SUM(AY32:AY38)</f>
        <v>30000</v>
      </c>
      <c r="AZ30" s="78"/>
      <c r="BA30" s="80">
        <f>SUM(BA32:BA38)</f>
        <v>30000</v>
      </c>
      <c r="BB30" s="78">
        <v>1.0</v>
      </c>
      <c r="BC30" s="80">
        <f>SUM(BC31:BC38)</f>
        <v>74000</v>
      </c>
      <c r="BD30" s="78"/>
      <c r="BE30" s="80">
        <f t="shared" ref="BE30:BE58" si="13">AY30+BA30+BC30</f>
        <v>134000</v>
      </c>
      <c r="BF30" s="78">
        <f t="shared" si="6"/>
        <v>3</v>
      </c>
      <c r="BG30" s="80">
        <f t="shared" ref="BG30:BG44" si="14">AG30+AO30+AW30+BE30</f>
        <v>1265400</v>
      </c>
      <c r="BH30" s="78"/>
      <c r="BI30" s="80"/>
      <c r="BJ30" s="78"/>
      <c r="BK30" s="80"/>
      <c r="BL30" s="78"/>
      <c r="BM30" s="80"/>
      <c r="BN30" s="2"/>
      <c r="BO30" s="2"/>
      <c r="BP30" s="2"/>
      <c r="BQ30" s="2"/>
      <c r="BR30" s="2"/>
      <c r="BS30" s="2"/>
      <c r="BT30" s="2"/>
      <c r="BU30" s="2"/>
      <c r="BV30" s="2"/>
    </row>
    <row r="31" ht="89.25" customHeight="1">
      <c r="A31" s="90"/>
      <c r="B31" s="90"/>
      <c r="C31" s="90"/>
      <c r="D31" s="90"/>
      <c r="E31" s="90"/>
      <c r="F31" s="90"/>
      <c r="G31" s="90"/>
      <c r="H31" s="81"/>
      <c r="I31" s="82"/>
      <c r="J31" s="82"/>
      <c r="K31" s="82"/>
      <c r="L31" s="81"/>
      <c r="M31" s="81"/>
      <c r="N31" s="91"/>
      <c r="O31" s="82"/>
      <c r="P31" s="82"/>
      <c r="Q31" s="82"/>
      <c r="R31" s="84"/>
      <c r="S31" s="82">
        <v>26210.0</v>
      </c>
      <c r="T31" s="82" t="s">
        <v>104</v>
      </c>
      <c r="U31" s="82">
        <v>11.0</v>
      </c>
      <c r="V31" s="81" t="s">
        <v>82</v>
      </c>
      <c r="W31" s="84" t="s">
        <v>88</v>
      </c>
      <c r="X31" s="82" t="s">
        <v>89</v>
      </c>
      <c r="Y31" s="82" t="s">
        <v>103</v>
      </c>
      <c r="Z31" s="82"/>
      <c r="AA31" s="85"/>
      <c r="AB31" s="82"/>
      <c r="AC31" s="85"/>
      <c r="AD31" s="82">
        <v>1.0</v>
      </c>
      <c r="AE31" s="85">
        <v>100000.0</v>
      </c>
      <c r="AF31" s="82">
        <f t="shared" si="7"/>
        <v>1</v>
      </c>
      <c r="AG31" s="85">
        <f t="shared" si="10"/>
        <v>100000</v>
      </c>
      <c r="AH31" s="82"/>
      <c r="AI31" s="85"/>
      <c r="AJ31" s="82"/>
      <c r="AK31" s="85"/>
      <c r="AL31" s="82">
        <v>1.0</v>
      </c>
      <c r="AM31" s="85">
        <v>50000.0</v>
      </c>
      <c r="AN31" s="82">
        <f t="shared" ref="AN31:AO31" si="11">AH31+AJ31+AL31</f>
        <v>1</v>
      </c>
      <c r="AO31" s="85">
        <f t="shared" si="11"/>
        <v>50000</v>
      </c>
      <c r="AP31" s="82"/>
      <c r="AQ31" s="85"/>
      <c r="AR31" s="82"/>
      <c r="AS31" s="85"/>
      <c r="AT31" s="82">
        <v>1.0</v>
      </c>
      <c r="AU31" s="85">
        <v>80000.0</v>
      </c>
      <c r="AV31" s="82">
        <f t="shared" ref="AV31:AW31" si="12">AP31+AR31+AT31</f>
        <v>1</v>
      </c>
      <c r="AW31" s="85">
        <f t="shared" si="12"/>
        <v>80000</v>
      </c>
      <c r="AX31" s="82"/>
      <c r="AY31" s="85"/>
      <c r="AZ31" s="82"/>
      <c r="BA31" s="85"/>
      <c r="BB31" s="82">
        <v>1.0</v>
      </c>
      <c r="BC31" s="85">
        <v>54000.0</v>
      </c>
      <c r="BD31" s="82"/>
      <c r="BE31" s="85">
        <f t="shared" si="13"/>
        <v>54000</v>
      </c>
      <c r="BF31" s="82"/>
      <c r="BG31" s="85">
        <f t="shared" si="14"/>
        <v>284000</v>
      </c>
      <c r="BH31" s="82"/>
      <c r="BI31" s="85"/>
      <c r="BJ31" s="82"/>
      <c r="BK31" s="85"/>
      <c r="BL31" s="82"/>
      <c r="BM31" s="85"/>
      <c r="BN31" s="2"/>
      <c r="BO31" s="2"/>
      <c r="BP31" s="2"/>
      <c r="BQ31" s="2"/>
      <c r="BR31" s="2"/>
      <c r="BS31" s="2"/>
      <c r="BT31" s="2"/>
      <c r="BU31" s="2"/>
      <c r="BV31" s="2"/>
    </row>
    <row r="32" ht="89.25" customHeight="1">
      <c r="A32" s="76"/>
      <c r="B32" s="76"/>
      <c r="C32" s="76"/>
      <c r="D32" s="76"/>
      <c r="E32" s="76"/>
      <c r="F32" s="76"/>
      <c r="G32" s="76"/>
      <c r="H32" s="81"/>
      <c r="I32" s="82"/>
      <c r="J32" s="82"/>
      <c r="K32" s="82"/>
      <c r="L32" s="81"/>
      <c r="M32" s="81"/>
      <c r="N32" s="91"/>
      <c r="O32" s="82"/>
      <c r="P32" s="82"/>
      <c r="Q32" s="82"/>
      <c r="R32" s="84"/>
      <c r="S32" s="82">
        <v>26120.0</v>
      </c>
      <c r="T32" s="82" t="s">
        <v>105</v>
      </c>
      <c r="U32" s="82">
        <v>11.0</v>
      </c>
      <c r="V32" s="81" t="s">
        <v>82</v>
      </c>
      <c r="W32" s="84" t="s">
        <v>88</v>
      </c>
      <c r="X32" s="82" t="s">
        <v>89</v>
      </c>
      <c r="Y32" s="82" t="s">
        <v>106</v>
      </c>
      <c r="Z32" s="82"/>
      <c r="AA32" s="85"/>
      <c r="AB32" s="82"/>
      <c r="AC32" s="85"/>
      <c r="AD32" s="82"/>
      <c r="AE32" s="85">
        <v>100000.0</v>
      </c>
      <c r="AF32" s="82">
        <f t="shared" si="7"/>
        <v>0</v>
      </c>
      <c r="AG32" s="85">
        <f t="shared" si="10"/>
        <v>100000</v>
      </c>
      <c r="AH32" s="82"/>
      <c r="AI32" s="85"/>
      <c r="AJ32" s="82"/>
      <c r="AK32" s="85"/>
      <c r="AL32" s="82"/>
      <c r="AM32" s="85">
        <v>100000.0</v>
      </c>
      <c r="AN32" s="82">
        <f t="shared" ref="AN32:AO32" si="15">AH32+AJ32+AL32</f>
        <v>0</v>
      </c>
      <c r="AO32" s="85">
        <f t="shared" si="15"/>
        <v>100000</v>
      </c>
      <c r="AP32" s="82"/>
      <c r="AQ32" s="85"/>
      <c r="AR32" s="82"/>
      <c r="AS32" s="85"/>
      <c r="AT32" s="82"/>
      <c r="AU32" s="85">
        <v>50000.0</v>
      </c>
      <c r="AV32" s="82">
        <f t="shared" ref="AV32:AW32" si="16">AP32+AR32+AT32</f>
        <v>0</v>
      </c>
      <c r="AW32" s="85">
        <f t="shared" si="16"/>
        <v>50000</v>
      </c>
      <c r="AX32" s="82"/>
      <c r="AY32" s="85"/>
      <c r="AZ32" s="82"/>
      <c r="BA32" s="85"/>
      <c r="BB32" s="82"/>
      <c r="BC32" s="85"/>
      <c r="BD32" s="82"/>
      <c r="BE32" s="85">
        <f t="shared" si="13"/>
        <v>0</v>
      </c>
      <c r="BF32" s="82">
        <f t="shared" ref="BF32:BF33" si="19">BD32+AV32+AN32+AF32</f>
        <v>0</v>
      </c>
      <c r="BG32" s="85">
        <f t="shared" si="14"/>
        <v>250000</v>
      </c>
      <c r="BH32" s="78"/>
      <c r="BI32" s="80"/>
      <c r="BJ32" s="78"/>
      <c r="BK32" s="80"/>
      <c r="BL32" s="78"/>
      <c r="BM32" s="80"/>
      <c r="BN32" s="2"/>
      <c r="BO32" s="2"/>
      <c r="BP32" s="2"/>
      <c r="BQ32" s="2"/>
      <c r="BR32" s="2"/>
      <c r="BS32" s="2"/>
      <c r="BT32" s="2"/>
      <c r="BU32" s="2"/>
      <c r="BV32" s="2"/>
    </row>
    <row r="33" ht="89.25" customHeight="1">
      <c r="A33" s="76"/>
      <c r="B33" s="76"/>
      <c r="C33" s="76"/>
      <c r="D33" s="76"/>
      <c r="E33" s="76"/>
      <c r="F33" s="76"/>
      <c r="G33" s="76"/>
      <c r="H33" s="81"/>
      <c r="I33" s="82"/>
      <c r="J33" s="82"/>
      <c r="K33" s="82"/>
      <c r="L33" s="81"/>
      <c r="M33" s="81"/>
      <c r="N33" s="83"/>
      <c r="O33" s="82"/>
      <c r="P33" s="82"/>
      <c r="Q33" s="82"/>
      <c r="R33" s="84"/>
      <c r="S33" s="82">
        <v>26220.0</v>
      </c>
      <c r="T33" s="82" t="s">
        <v>107</v>
      </c>
      <c r="U33" s="82">
        <v>11.0</v>
      </c>
      <c r="V33" s="81" t="s">
        <v>82</v>
      </c>
      <c r="W33" s="84" t="s">
        <v>88</v>
      </c>
      <c r="X33" s="82" t="s">
        <v>89</v>
      </c>
      <c r="Y33" s="82" t="s">
        <v>106</v>
      </c>
      <c r="Z33" s="82"/>
      <c r="AA33" s="85"/>
      <c r="AB33" s="82"/>
      <c r="AC33" s="85"/>
      <c r="AD33" s="82"/>
      <c r="AE33" s="85">
        <v>100000.0</v>
      </c>
      <c r="AF33" s="82">
        <f t="shared" si="7"/>
        <v>0</v>
      </c>
      <c r="AG33" s="85">
        <f t="shared" si="10"/>
        <v>100000</v>
      </c>
      <c r="AH33" s="82"/>
      <c r="AI33" s="85"/>
      <c r="AJ33" s="82"/>
      <c r="AK33" s="85"/>
      <c r="AL33" s="82"/>
      <c r="AM33" s="85">
        <v>100000.0</v>
      </c>
      <c r="AN33" s="82">
        <f t="shared" ref="AN33:AO33" si="17">AH33+AJ33+AL33</f>
        <v>0</v>
      </c>
      <c r="AO33" s="85">
        <f t="shared" si="17"/>
        <v>100000</v>
      </c>
      <c r="AP33" s="82"/>
      <c r="AQ33" s="85"/>
      <c r="AR33" s="82"/>
      <c r="AS33" s="85"/>
      <c r="AT33" s="82"/>
      <c r="AU33" s="85">
        <v>81400.0</v>
      </c>
      <c r="AV33" s="82">
        <f t="shared" ref="AV33:AW33" si="18">AP33+AR33+AT33</f>
        <v>0</v>
      </c>
      <c r="AW33" s="85">
        <f t="shared" si="18"/>
        <v>81400</v>
      </c>
      <c r="AX33" s="82"/>
      <c r="AY33" s="85"/>
      <c r="AZ33" s="82"/>
      <c r="BA33" s="85"/>
      <c r="BB33" s="82"/>
      <c r="BC33" s="85"/>
      <c r="BD33" s="82"/>
      <c r="BE33" s="85">
        <f t="shared" si="13"/>
        <v>0</v>
      </c>
      <c r="BF33" s="82">
        <f t="shared" si="19"/>
        <v>0</v>
      </c>
      <c r="BG33" s="85">
        <f t="shared" si="14"/>
        <v>281400</v>
      </c>
      <c r="BH33" s="78"/>
      <c r="BI33" s="80"/>
      <c r="BJ33" s="78"/>
      <c r="BK33" s="80"/>
      <c r="BL33" s="78"/>
      <c r="BM33" s="80"/>
      <c r="BN33" s="2"/>
      <c r="BO33" s="2"/>
      <c r="BP33" s="2"/>
      <c r="BQ33" s="2"/>
      <c r="BR33" s="2"/>
      <c r="BS33" s="2"/>
      <c r="BT33" s="2"/>
      <c r="BU33" s="2"/>
      <c r="BV33" s="2"/>
    </row>
    <row r="34" ht="89.25" customHeight="1">
      <c r="A34" s="76"/>
      <c r="B34" s="76"/>
      <c r="C34" s="76"/>
      <c r="D34" s="76"/>
      <c r="E34" s="76"/>
      <c r="F34" s="76"/>
      <c r="G34" s="76"/>
      <c r="H34" s="81"/>
      <c r="I34" s="82"/>
      <c r="J34" s="82"/>
      <c r="K34" s="82"/>
      <c r="L34" s="81"/>
      <c r="M34" s="81"/>
      <c r="N34" s="83"/>
      <c r="O34" s="82"/>
      <c r="P34" s="82"/>
      <c r="Q34" s="82"/>
      <c r="R34" s="84"/>
      <c r="S34" s="82">
        <v>26110.0</v>
      </c>
      <c r="T34" s="82" t="s">
        <v>108</v>
      </c>
      <c r="U34" s="82">
        <v>11.0</v>
      </c>
      <c r="V34" s="81" t="s">
        <v>82</v>
      </c>
      <c r="W34" s="84" t="s">
        <v>88</v>
      </c>
      <c r="X34" s="82" t="s">
        <v>89</v>
      </c>
      <c r="Y34" s="82" t="s">
        <v>106</v>
      </c>
      <c r="Z34" s="82"/>
      <c r="AA34" s="85"/>
      <c r="AB34" s="82"/>
      <c r="AC34" s="85"/>
      <c r="AD34" s="82"/>
      <c r="AE34" s="85"/>
      <c r="AF34" s="82">
        <f t="shared" si="7"/>
        <v>0</v>
      </c>
      <c r="AG34" s="85">
        <f t="shared" si="10"/>
        <v>0</v>
      </c>
      <c r="AH34" s="82"/>
      <c r="AI34" s="85">
        <v>50000.0</v>
      </c>
      <c r="AJ34" s="82"/>
      <c r="AK34" s="85"/>
      <c r="AL34" s="82"/>
      <c r="AM34" s="85"/>
      <c r="AN34" s="82"/>
      <c r="AO34" s="85">
        <f>AI34+AK34+AM34</f>
        <v>50000</v>
      </c>
      <c r="AP34" s="82"/>
      <c r="AQ34" s="85"/>
      <c r="AR34" s="82"/>
      <c r="AS34" s="85"/>
      <c r="AT34" s="82"/>
      <c r="AU34" s="85"/>
      <c r="AV34" s="82"/>
      <c r="AW34" s="85">
        <f>AQ34+AS34+AU34</f>
        <v>0</v>
      </c>
      <c r="AX34" s="82"/>
      <c r="AY34" s="85"/>
      <c r="AZ34" s="82"/>
      <c r="BA34" s="85"/>
      <c r="BB34" s="82"/>
      <c r="BC34" s="85"/>
      <c r="BD34" s="82"/>
      <c r="BE34" s="85">
        <f t="shared" si="13"/>
        <v>0</v>
      </c>
      <c r="BF34" s="82"/>
      <c r="BG34" s="85">
        <f t="shared" si="14"/>
        <v>50000</v>
      </c>
      <c r="BH34" s="78"/>
      <c r="BI34" s="80"/>
      <c r="BJ34" s="78"/>
      <c r="BK34" s="80"/>
      <c r="BL34" s="78"/>
      <c r="BM34" s="80"/>
      <c r="BN34" s="2"/>
      <c r="BO34" s="2"/>
      <c r="BP34" s="2"/>
      <c r="BQ34" s="2"/>
      <c r="BR34" s="2"/>
      <c r="BS34" s="2"/>
      <c r="BT34" s="2"/>
      <c r="BU34" s="2"/>
      <c r="BV34" s="2"/>
    </row>
    <row r="35" ht="89.25" customHeight="1">
      <c r="A35" s="76"/>
      <c r="B35" s="76"/>
      <c r="C35" s="76"/>
      <c r="D35" s="76"/>
      <c r="E35" s="76"/>
      <c r="F35" s="76"/>
      <c r="G35" s="76"/>
      <c r="H35" s="81"/>
      <c r="I35" s="82"/>
      <c r="J35" s="82"/>
      <c r="K35" s="82"/>
      <c r="L35" s="81"/>
      <c r="M35" s="81"/>
      <c r="N35" s="83"/>
      <c r="O35" s="82"/>
      <c r="P35" s="82"/>
      <c r="Q35" s="82"/>
      <c r="R35" s="84"/>
      <c r="S35" s="82">
        <v>23200.0</v>
      </c>
      <c r="T35" s="82" t="s">
        <v>109</v>
      </c>
      <c r="U35" s="82">
        <v>11.0</v>
      </c>
      <c r="V35" s="81" t="s">
        <v>82</v>
      </c>
      <c r="W35" s="84" t="s">
        <v>88</v>
      </c>
      <c r="X35" s="82" t="s">
        <v>89</v>
      </c>
      <c r="Y35" s="82" t="s">
        <v>103</v>
      </c>
      <c r="Z35" s="82"/>
      <c r="AA35" s="85"/>
      <c r="AB35" s="82"/>
      <c r="AC35" s="85"/>
      <c r="AD35" s="82"/>
      <c r="AE35" s="85">
        <v>200000.0</v>
      </c>
      <c r="AF35" s="82">
        <f t="shared" si="7"/>
        <v>0</v>
      </c>
      <c r="AG35" s="85">
        <f t="shared" si="10"/>
        <v>200000</v>
      </c>
      <c r="AH35" s="82"/>
      <c r="AI35" s="85"/>
      <c r="AJ35" s="82"/>
      <c r="AK35" s="85"/>
      <c r="AL35" s="82"/>
      <c r="AM35" s="85"/>
      <c r="AN35" s="82">
        <f t="shared" ref="AN35:AO35" si="20">AH35+AJ35+AL35</f>
        <v>0</v>
      </c>
      <c r="AO35" s="85">
        <f t="shared" si="20"/>
        <v>0</v>
      </c>
      <c r="AP35" s="82"/>
      <c r="AQ35" s="85"/>
      <c r="AR35" s="82"/>
      <c r="AS35" s="85"/>
      <c r="AT35" s="82"/>
      <c r="AU35" s="85"/>
      <c r="AV35" s="82">
        <f t="shared" ref="AV35:AW35" si="21">AP35+AR35+AT35</f>
        <v>0</v>
      </c>
      <c r="AW35" s="85">
        <f t="shared" si="21"/>
        <v>0</v>
      </c>
      <c r="AX35" s="82"/>
      <c r="AY35" s="85"/>
      <c r="AZ35" s="82"/>
      <c r="BA35" s="85"/>
      <c r="BB35" s="82"/>
      <c r="BC35" s="85"/>
      <c r="BD35" s="82"/>
      <c r="BE35" s="85">
        <f t="shared" si="13"/>
        <v>0</v>
      </c>
      <c r="BF35" s="82">
        <f t="shared" ref="BF35:BF53" si="24">BD35+AV35+AN35+AF35</f>
        <v>0</v>
      </c>
      <c r="BG35" s="85">
        <f t="shared" si="14"/>
        <v>200000</v>
      </c>
      <c r="BH35" s="78"/>
      <c r="BI35" s="80"/>
      <c r="BJ35" s="78"/>
      <c r="BK35" s="80"/>
      <c r="BL35" s="78"/>
      <c r="BM35" s="80"/>
      <c r="BN35" s="2"/>
      <c r="BO35" s="2"/>
      <c r="BP35" s="2"/>
      <c r="BQ35" s="2"/>
      <c r="BR35" s="2"/>
      <c r="BS35" s="2"/>
      <c r="BT35" s="2"/>
      <c r="BU35" s="2"/>
      <c r="BV35" s="2"/>
    </row>
    <row r="36" ht="89.25" customHeight="1">
      <c r="A36" s="76"/>
      <c r="B36" s="76"/>
      <c r="C36" s="76"/>
      <c r="D36" s="76"/>
      <c r="E36" s="76"/>
      <c r="F36" s="76"/>
      <c r="G36" s="76"/>
      <c r="H36" s="81"/>
      <c r="I36" s="82"/>
      <c r="J36" s="82"/>
      <c r="K36" s="82"/>
      <c r="L36" s="81"/>
      <c r="M36" s="81"/>
      <c r="N36" s="83"/>
      <c r="O36" s="82"/>
      <c r="P36" s="82"/>
      <c r="Q36" s="82"/>
      <c r="R36" s="84"/>
      <c r="S36" s="82">
        <v>34400.0</v>
      </c>
      <c r="T36" s="82" t="s">
        <v>110</v>
      </c>
      <c r="U36" s="82">
        <v>11.0</v>
      </c>
      <c r="V36" s="81" t="s">
        <v>82</v>
      </c>
      <c r="W36" s="84" t="s">
        <v>88</v>
      </c>
      <c r="X36" s="82" t="s">
        <v>89</v>
      </c>
      <c r="Y36" s="82" t="s">
        <v>103</v>
      </c>
      <c r="Z36" s="82"/>
      <c r="AA36" s="85"/>
      <c r="AB36" s="82"/>
      <c r="AC36" s="85"/>
      <c r="AD36" s="82"/>
      <c r="AE36" s="85"/>
      <c r="AF36" s="82">
        <f t="shared" si="7"/>
        <v>0</v>
      </c>
      <c r="AG36" s="85">
        <f t="shared" si="10"/>
        <v>0</v>
      </c>
      <c r="AH36" s="82"/>
      <c r="AI36" s="85">
        <v>30000.0</v>
      </c>
      <c r="AJ36" s="82"/>
      <c r="AK36" s="85"/>
      <c r="AL36" s="82"/>
      <c r="AM36" s="85"/>
      <c r="AN36" s="82">
        <f t="shared" ref="AN36:AO36" si="22">AH36+AJ36+AL36</f>
        <v>0</v>
      </c>
      <c r="AO36" s="85">
        <f t="shared" si="22"/>
        <v>30000</v>
      </c>
      <c r="AP36" s="82"/>
      <c r="AQ36" s="85"/>
      <c r="AR36" s="82"/>
      <c r="AS36" s="85"/>
      <c r="AT36" s="82"/>
      <c r="AU36" s="85"/>
      <c r="AV36" s="82">
        <f t="shared" ref="AV36:AW36" si="23">AP36+AR36+AT36</f>
        <v>0</v>
      </c>
      <c r="AW36" s="85">
        <f t="shared" si="23"/>
        <v>0</v>
      </c>
      <c r="AX36" s="82"/>
      <c r="AY36" s="85"/>
      <c r="AZ36" s="82"/>
      <c r="BA36" s="85"/>
      <c r="BB36" s="82"/>
      <c r="BC36" s="85"/>
      <c r="BD36" s="82"/>
      <c r="BE36" s="85">
        <f t="shared" si="13"/>
        <v>0</v>
      </c>
      <c r="BF36" s="82">
        <f t="shared" si="24"/>
        <v>0</v>
      </c>
      <c r="BG36" s="85">
        <f t="shared" si="14"/>
        <v>30000</v>
      </c>
      <c r="BH36" s="78"/>
      <c r="BI36" s="80"/>
      <c r="BJ36" s="78"/>
      <c r="BK36" s="80"/>
      <c r="BL36" s="78"/>
      <c r="BM36" s="80"/>
      <c r="BN36" s="2"/>
      <c r="BO36" s="2"/>
      <c r="BP36" s="2"/>
      <c r="BQ36" s="2"/>
      <c r="BR36" s="2"/>
      <c r="BS36" s="2"/>
      <c r="BT36" s="2"/>
      <c r="BU36" s="2"/>
      <c r="BV36" s="2"/>
    </row>
    <row r="37" ht="89.25" customHeight="1">
      <c r="A37" s="76"/>
      <c r="B37" s="76"/>
      <c r="C37" s="76"/>
      <c r="D37" s="76"/>
      <c r="E37" s="76"/>
      <c r="F37" s="76"/>
      <c r="G37" s="76"/>
      <c r="H37" s="81"/>
      <c r="I37" s="82"/>
      <c r="J37" s="82"/>
      <c r="K37" s="82"/>
      <c r="L37" s="81"/>
      <c r="M37" s="81"/>
      <c r="N37" s="83"/>
      <c r="O37" s="82"/>
      <c r="P37" s="82"/>
      <c r="Q37" s="82"/>
      <c r="R37" s="84"/>
      <c r="S37" s="82">
        <v>35620.0</v>
      </c>
      <c r="T37" s="82" t="s">
        <v>111</v>
      </c>
      <c r="U37" s="82">
        <v>11.0</v>
      </c>
      <c r="V37" s="81" t="s">
        <v>82</v>
      </c>
      <c r="W37" s="84" t="s">
        <v>88</v>
      </c>
      <c r="X37" s="82" t="s">
        <v>89</v>
      </c>
      <c r="Y37" s="82" t="s">
        <v>103</v>
      </c>
      <c r="Z37" s="82"/>
      <c r="AA37" s="85"/>
      <c r="AB37" s="82"/>
      <c r="AC37" s="85"/>
      <c r="AD37" s="82"/>
      <c r="AE37" s="85">
        <v>20000.0</v>
      </c>
      <c r="AF37" s="82">
        <f t="shared" si="7"/>
        <v>0</v>
      </c>
      <c r="AG37" s="85">
        <f t="shared" si="10"/>
        <v>20000</v>
      </c>
      <c r="AH37" s="82"/>
      <c r="AI37" s="85">
        <v>20000.0</v>
      </c>
      <c r="AJ37" s="82"/>
      <c r="AK37" s="85">
        <v>30000.0</v>
      </c>
      <c r="AL37" s="82"/>
      <c r="AM37" s="85">
        <v>30000.0</v>
      </c>
      <c r="AN37" s="82">
        <f t="shared" ref="AN37:AO37" si="25">AH37+AJ37+AL37</f>
        <v>0</v>
      </c>
      <c r="AO37" s="85">
        <f t="shared" si="25"/>
        <v>80000</v>
      </c>
      <c r="AP37" s="82"/>
      <c r="AQ37" s="85">
        <v>20000.0</v>
      </c>
      <c r="AR37" s="82"/>
      <c r="AS37" s="85">
        <v>20000.0</v>
      </c>
      <c r="AT37" s="82"/>
      <c r="AU37" s="85">
        <v>30000.0</v>
      </c>
      <c r="AV37" s="82">
        <f t="shared" ref="AV37:AW37" si="26">AP37+AR37+AT37</f>
        <v>0</v>
      </c>
      <c r="AW37" s="85">
        <f t="shared" si="26"/>
        <v>70000</v>
      </c>
      <c r="AX37" s="82"/>
      <c r="AY37" s="85">
        <v>30000.0</v>
      </c>
      <c r="AZ37" s="82"/>
      <c r="BA37" s="85">
        <v>30000.0</v>
      </c>
      <c r="BB37" s="82"/>
      <c r="BC37" s="85">
        <v>20000.0</v>
      </c>
      <c r="BD37" s="82"/>
      <c r="BE37" s="85">
        <f t="shared" si="13"/>
        <v>80000</v>
      </c>
      <c r="BF37" s="82">
        <f t="shared" si="24"/>
        <v>0</v>
      </c>
      <c r="BG37" s="85">
        <f t="shared" si="14"/>
        <v>250000</v>
      </c>
      <c r="BH37" s="78"/>
      <c r="BI37" s="80"/>
      <c r="BJ37" s="78"/>
      <c r="BK37" s="80"/>
      <c r="BL37" s="78"/>
      <c r="BM37" s="80"/>
      <c r="BN37" s="2"/>
      <c r="BO37" s="2"/>
      <c r="BP37" s="2"/>
      <c r="BQ37" s="2"/>
      <c r="BR37" s="2"/>
      <c r="BS37" s="2"/>
      <c r="BT37" s="2"/>
      <c r="BU37" s="2"/>
      <c r="BV37" s="2"/>
    </row>
    <row r="38" ht="89.25" customHeight="1">
      <c r="A38" s="76"/>
      <c r="B38" s="76"/>
      <c r="C38" s="76"/>
      <c r="D38" s="76"/>
      <c r="E38" s="76"/>
      <c r="F38" s="76"/>
      <c r="G38" s="76"/>
      <c r="H38" s="81"/>
      <c r="I38" s="82"/>
      <c r="J38" s="82"/>
      <c r="K38" s="82"/>
      <c r="L38" s="81"/>
      <c r="M38" s="81"/>
      <c r="N38" s="83"/>
      <c r="O38" s="82"/>
      <c r="P38" s="82"/>
      <c r="Q38" s="82"/>
      <c r="R38" s="84"/>
      <c r="S38" s="82">
        <v>35650.0</v>
      </c>
      <c r="T38" s="82" t="s">
        <v>112</v>
      </c>
      <c r="U38" s="82">
        <v>11.0</v>
      </c>
      <c r="V38" s="81" t="s">
        <v>82</v>
      </c>
      <c r="W38" s="84" t="s">
        <v>88</v>
      </c>
      <c r="X38" s="82" t="s">
        <v>89</v>
      </c>
      <c r="Y38" s="82" t="s">
        <v>103</v>
      </c>
      <c r="Z38" s="82"/>
      <c r="AA38" s="85"/>
      <c r="AB38" s="82"/>
      <c r="AC38" s="85"/>
      <c r="AD38" s="82"/>
      <c r="AE38" s="85"/>
      <c r="AF38" s="82">
        <f t="shared" si="7"/>
        <v>0</v>
      </c>
      <c r="AG38" s="85">
        <f t="shared" si="10"/>
        <v>0</v>
      </c>
      <c r="AH38" s="82"/>
      <c r="AI38" s="85">
        <v>10000.0</v>
      </c>
      <c r="AJ38" s="82"/>
      <c r="AK38" s="85"/>
      <c r="AL38" s="82"/>
      <c r="AM38" s="85"/>
      <c r="AN38" s="82">
        <f t="shared" ref="AN38:AO38" si="27">AH38+AJ38+AL38</f>
        <v>0</v>
      </c>
      <c r="AO38" s="85">
        <f t="shared" si="27"/>
        <v>10000</v>
      </c>
      <c r="AP38" s="82"/>
      <c r="AQ38" s="85">
        <v>10000.0</v>
      </c>
      <c r="AR38" s="82"/>
      <c r="AS38" s="85"/>
      <c r="AT38" s="82"/>
      <c r="AU38" s="85"/>
      <c r="AV38" s="82">
        <f t="shared" ref="AV38:AW38" si="28">AP38+AR38+AT38</f>
        <v>0</v>
      </c>
      <c r="AW38" s="85">
        <f t="shared" si="28"/>
        <v>10000</v>
      </c>
      <c r="AX38" s="82"/>
      <c r="AY38" s="85"/>
      <c r="AZ38" s="82"/>
      <c r="BA38" s="85"/>
      <c r="BB38" s="82"/>
      <c r="BC38" s="85"/>
      <c r="BD38" s="82"/>
      <c r="BE38" s="85">
        <f t="shared" si="13"/>
        <v>0</v>
      </c>
      <c r="BF38" s="82">
        <f t="shared" si="24"/>
        <v>0</v>
      </c>
      <c r="BG38" s="85">
        <f t="shared" si="14"/>
        <v>20000</v>
      </c>
      <c r="BH38" s="78"/>
      <c r="BI38" s="80"/>
      <c r="BJ38" s="78"/>
      <c r="BK38" s="80"/>
      <c r="BL38" s="78"/>
      <c r="BM38" s="80"/>
      <c r="BN38" s="2"/>
      <c r="BO38" s="2"/>
      <c r="BP38" s="2"/>
      <c r="BQ38" s="2"/>
      <c r="BR38" s="2"/>
      <c r="BS38" s="2"/>
      <c r="BT38" s="2"/>
      <c r="BU38" s="2"/>
      <c r="BV38" s="2"/>
    </row>
    <row r="39" ht="89.25" customHeight="1">
      <c r="A39" s="76"/>
      <c r="B39" s="76"/>
      <c r="C39" s="76"/>
      <c r="D39" s="76"/>
      <c r="E39" s="76"/>
      <c r="F39" s="76"/>
      <c r="G39" s="76"/>
      <c r="H39" s="77" t="s">
        <v>81</v>
      </c>
      <c r="I39" s="78">
        <v>147.0</v>
      </c>
      <c r="J39" s="78" t="s">
        <v>81</v>
      </c>
      <c r="K39" s="78">
        <v>0.0</v>
      </c>
      <c r="L39" s="77" t="s">
        <v>82</v>
      </c>
      <c r="M39" s="77" t="s">
        <v>113</v>
      </c>
      <c r="N39" s="89" t="s">
        <v>114</v>
      </c>
      <c r="O39" s="78">
        <v>39.0</v>
      </c>
      <c r="P39" s="78" t="s">
        <v>115</v>
      </c>
      <c r="Q39" s="78">
        <v>8.0</v>
      </c>
      <c r="R39" s="79" t="s">
        <v>86</v>
      </c>
      <c r="S39" s="78" t="s">
        <v>116</v>
      </c>
      <c r="T39" s="79" t="s">
        <v>117</v>
      </c>
      <c r="U39" s="78">
        <v>11.0</v>
      </c>
      <c r="V39" s="77" t="s">
        <v>82</v>
      </c>
      <c r="W39" s="79" t="s">
        <v>88</v>
      </c>
      <c r="X39" s="78" t="s">
        <v>89</v>
      </c>
      <c r="Y39" s="78" t="s">
        <v>103</v>
      </c>
      <c r="Z39" s="78"/>
      <c r="AA39" s="80">
        <f>SUM(AA40:AA44)</f>
        <v>0</v>
      </c>
      <c r="AB39" s="78"/>
      <c r="AC39" s="80">
        <f>SUM(AC40:AC44)</f>
        <v>0</v>
      </c>
      <c r="AD39" s="78">
        <v>1.0</v>
      </c>
      <c r="AE39" s="80">
        <f>SUM(AE40:AE44)</f>
        <v>130000</v>
      </c>
      <c r="AF39" s="78">
        <f t="shared" si="7"/>
        <v>1</v>
      </c>
      <c r="AG39" s="80">
        <f t="shared" si="10"/>
        <v>130000</v>
      </c>
      <c r="AH39" s="78">
        <v>1.0</v>
      </c>
      <c r="AI39" s="80">
        <f>SUM(AI40:AI44)</f>
        <v>20000</v>
      </c>
      <c r="AJ39" s="78"/>
      <c r="AK39" s="80">
        <f>SUM(AK40:AK44)</f>
        <v>0</v>
      </c>
      <c r="AL39" s="78">
        <v>1.0</v>
      </c>
      <c r="AM39" s="80">
        <f>SUM(AM40:AM44)</f>
        <v>60000</v>
      </c>
      <c r="AN39" s="78">
        <f t="shared" ref="AN39:AO39" si="29">AH39+AJ39+AL39</f>
        <v>2</v>
      </c>
      <c r="AO39" s="80">
        <f t="shared" si="29"/>
        <v>80000</v>
      </c>
      <c r="AP39" s="78">
        <v>1.0</v>
      </c>
      <c r="AQ39" s="80">
        <f>SUM(AQ40:AQ44)</f>
        <v>0</v>
      </c>
      <c r="AR39" s="78">
        <v>1.0</v>
      </c>
      <c r="AS39" s="80">
        <f>SUM(AS40:AS44)</f>
        <v>50000</v>
      </c>
      <c r="AT39" s="78">
        <v>1.0</v>
      </c>
      <c r="AU39" s="80">
        <f>SUM(AU40:AU44)</f>
        <v>90000</v>
      </c>
      <c r="AV39" s="78">
        <f t="shared" ref="AV39:AW39" si="30">AP39+AR39+AT39</f>
        <v>3</v>
      </c>
      <c r="AW39" s="80">
        <f t="shared" si="30"/>
        <v>140000</v>
      </c>
      <c r="AX39" s="78"/>
      <c r="AY39" s="80">
        <f>SUM(AY40:AY44)</f>
        <v>0</v>
      </c>
      <c r="AZ39" s="78">
        <v>1.0</v>
      </c>
      <c r="BA39" s="80">
        <f>SUM(BA40:BA44)</f>
        <v>0</v>
      </c>
      <c r="BB39" s="78">
        <v>1.0</v>
      </c>
      <c r="BC39" s="80">
        <f>SUM(BC40:BC44)</f>
        <v>120000</v>
      </c>
      <c r="BD39" s="78"/>
      <c r="BE39" s="80">
        <f t="shared" si="13"/>
        <v>120000</v>
      </c>
      <c r="BF39" s="78">
        <f t="shared" si="24"/>
        <v>6</v>
      </c>
      <c r="BG39" s="80">
        <f t="shared" si="14"/>
        <v>470000</v>
      </c>
      <c r="BH39" s="78"/>
      <c r="BI39" s="80"/>
      <c r="BJ39" s="78"/>
      <c r="BK39" s="80"/>
      <c r="BL39" s="78"/>
      <c r="BM39" s="80"/>
      <c r="BN39" s="2"/>
      <c r="BO39" s="2"/>
      <c r="BP39" s="2"/>
      <c r="BQ39" s="2"/>
      <c r="BR39" s="2"/>
      <c r="BS39" s="2"/>
      <c r="BT39" s="2"/>
      <c r="BU39" s="2"/>
      <c r="BV39" s="2"/>
    </row>
    <row r="40" ht="89.25" customHeight="1">
      <c r="A40" s="76"/>
      <c r="B40" s="76"/>
      <c r="C40" s="76"/>
      <c r="D40" s="76"/>
      <c r="E40" s="76"/>
      <c r="F40" s="76"/>
      <c r="G40" s="76"/>
      <c r="H40" s="81" t="s">
        <v>81</v>
      </c>
      <c r="I40" s="82">
        <v>147.0</v>
      </c>
      <c r="J40" s="82" t="s">
        <v>81</v>
      </c>
      <c r="K40" s="82">
        <v>0.0</v>
      </c>
      <c r="L40" s="81" t="s">
        <v>82</v>
      </c>
      <c r="M40" s="81" t="s">
        <v>118</v>
      </c>
      <c r="N40" s="83" t="s">
        <v>119</v>
      </c>
      <c r="O40" s="88">
        <v>154.0</v>
      </c>
      <c r="P40" s="88" t="s">
        <v>120</v>
      </c>
      <c r="Q40" s="88">
        <v>3.0</v>
      </c>
      <c r="R40" s="92" t="s">
        <v>86</v>
      </c>
      <c r="S40" s="88">
        <v>1000.0</v>
      </c>
      <c r="T40" s="92" t="s">
        <v>87</v>
      </c>
      <c r="U40" s="88">
        <v>11.0</v>
      </c>
      <c r="V40" s="81" t="s">
        <v>82</v>
      </c>
      <c r="W40" s="84" t="s">
        <v>88</v>
      </c>
      <c r="X40" s="82" t="s">
        <v>89</v>
      </c>
      <c r="Y40" s="82" t="s">
        <v>103</v>
      </c>
      <c r="Z40" s="82"/>
      <c r="AA40" s="85"/>
      <c r="AB40" s="82"/>
      <c r="AC40" s="85"/>
      <c r="AD40" s="82"/>
      <c r="AE40" s="85"/>
      <c r="AF40" s="82"/>
      <c r="AG40" s="85">
        <f t="shared" si="10"/>
        <v>0</v>
      </c>
      <c r="AH40" s="82">
        <v>1.0</v>
      </c>
      <c r="AI40" s="85"/>
      <c r="AJ40" s="82"/>
      <c r="AK40" s="85"/>
      <c r="AL40" s="82">
        <v>1.0</v>
      </c>
      <c r="AM40" s="85"/>
      <c r="AN40" s="82">
        <f t="shared" ref="AN40:AO40" si="31">AH40+AJ40+AL40</f>
        <v>2</v>
      </c>
      <c r="AO40" s="85">
        <f t="shared" si="31"/>
        <v>0</v>
      </c>
      <c r="AP40" s="82">
        <v>1.0</v>
      </c>
      <c r="AQ40" s="85"/>
      <c r="AR40" s="82">
        <v>1.0</v>
      </c>
      <c r="AS40" s="85"/>
      <c r="AT40" s="82">
        <v>1.0</v>
      </c>
      <c r="AU40" s="85"/>
      <c r="AV40" s="82">
        <f t="shared" ref="AV40:AW40" si="32">AP40+AR40+AT40</f>
        <v>3</v>
      </c>
      <c r="AW40" s="85">
        <f t="shared" si="32"/>
        <v>0</v>
      </c>
      <c r="AX40" s="82"/>
      <c r="AY40" s="85"/>
      <c r="AZ40" s="82"/>
      <c r="BA40" s="85"/>
      <c r="BB40" s="82"/>
      <c r="BC40" s="85"/>
      <c r="BD40" s="82"/>
      <c r="BE40" s="85">
        <f t="shared" si="13"/>
        <v>0</v>
      </c>
      <c r="BF40" s="82">
        <f t="shared" si="24"/>
        <v>5</v>
      </c>
      <c r="BG40" s="85">
        <f t="shared" si="14"/>
        <v>0</v>
      </c>
      <c r="BH40" s="78"/>
      <c r="BI40" s="80"/>
      <c r="BJ40" s="78"/>
      <c r="BK40" s="80"/>
      <c r="BL40" s="78"/>
      <c r="BM40" s="80"/>
      <c r="BN40" s="2"/>
      <c r="BO40" s="2"/>
      <c r="BP40" s="2"/>
      <c r="BQ40" s="2"/>
      <c r="BR40" s="2"/>
      <c r="BS40" s="2"/>
      <c r="BT40" s="2"/>
      <c r="BU40" s="2"/>
      <c r="BV40" s="2"/>
    </row>
    <row r="41" ht="89.25" customHeight="1">
      <c r="A41" s="76"/>
      <c r="B41" s="76"/>
      <c r="C41" s="76"/>
      <c r="D41" s="76"/>
      <c r="E41" s="76"/>
      <c r="F41" s="76"/>
      <c r="G41" s="76"/>
      <c r="H41" s="81"/>
      <c r="I41" s="82"/>
      <c r="J41" s="82"/>
      <c r="K41" s="82"/>
      <c r="L41" s="81"/>
      <c r="M41" s="81"/>
      <c r="N41" s="83"/>
      <c r="O41" s="82"/>
      <c r="P41" s="82"/>
      <c r="Q41" s="82"/>
      <c r="R41" s="84"/>
      <c r="S41" s="82">
        <v>25300.0</v>
      </c>
      <c r="T41" s="82" t="s">
        <v>121</v>
      </c>
      <c r="U41" s="82">
        <v>11.0</v>
      </c>
      <c r="V41" s="81" t="s">
        <v>82</v>
      </c>
      <c r="W41" s="84" t="s">
        <v>88</v>
      </c>
      <c r="X41" s="82" t="s">
        <v>89</v>
      </c>
      <c r="Y41" s="82" t="s">
        <v>122</v>
      </c>
      <c r="Z41" s="82"/>
      <c r="AA41" s="85"/>
      <c r="AB41" s="82"/>
      <c r="AC41" s="85"/>
      <c r="AD41" s="82"/>
      <c r="AE41" s="85">
        <v>50000.0</v>
      </c>
      <c r="AF41" s="82">
        <f t="shared" ref="AF41:AG41" si="33">Z41+AB41+AD41</f>
        <v>0</v>
      </c>
      <c r="AG41" s="85">
        <f t="shared" si="33"/>
        <v>50000</v>
      </c>
      <c r="AH41" s="82"/>
      <c r="AI41" s="85"/>
      <c r="AJ41" s="82"/>
      <c r="AK41" s="85"/>
      <c r="AL41" s="82"/>
      <c r="AM41" s="85"/>
      <c r="AN41" s="82">
        <f t="shared" ref="AN41:AO41" si="34">AH41+AJ41+AL41</f>
        <v>0</v>
      </c>
      <c r="AO41" s="85">
        <f t="shared" si="34"/>
        <v>0</v>
      </c>
      <c r="AP41" s="82"/>
      <c r="AQ41" s="85"/>
      <c r="AR41" s="82"/>
      <c r="AS41" s="85"/>
      <c r="AT41" s="82"/>
      <c r="AU41" s="85"/>
      <c r="AV41" s="82">
        <f t="shared" ref="AV41:AW41" si="35">AP41+AR41+AT41</f>
        <v>0</v>
      </c>
      <c r="AW41" s="85">
        <f t="shared" si="35"/>
        <v>0</v>
      </c>
      <c r="AX41" s="82"/>
      <c r="AY41" s="85"/>
      <c r="AZ41" s="82"/>
      <c r="BA41" s="85"/>
      <c r="BB41" s="82"/>
      <c r="BC41" s="85"/>
      <c r="BD41" s="82"/>
      <c r="BE41" s="85">
        <f t="shared" si="13"/>
        <v>0</v>
      </c>
      <c r="BF41" s="82">
        <f t="shared" si="24"/>
        <v>0</v>
      </c>
      <c r="BG41" s="85">
        <f t="shared" si="14"/>
        <v>50000</v>
      </c>
      <c r="BH41" s="78"/>
      <c r="BI41" s="80"/>
      <c r="BJ41" s="78"/>
      <c r="BK41" s="80"/>
      <c r="BL41" s="78"/>
      <c r="BM41" s="80"/>
      <c r="BN41" s="2"/>
      <c r="BO41" s="2"/>
      <c r="BP41" s="2"/>
      <c r="BQ41" s="2"/>
      <c r="BR41" s="2"/>
      <c r="BS41" s="2"/>
      <c r="BT41" s="2"/>
      <c r="BU41" s="2"/>
      <c r="BV41" s="2"/>
    </row>
    <row r="42" ht="89.25" customHeight="1">
      <c r="A42" s="76"/>
      <c r="B42" s="76"/>
      <c r="C42" s="76"/>
      <c r="D42" s="76"/>
      <c r="E42" s="76"/>
      <c r="F42" s="76"/>
      <c r="G42" s="76"/>
      <c r="H42" s="81"/>
      <c r="I42" s="82"/>
      <c r="J42" s="82"/>
      <c r="K42" s="82"/>
      <c r="L42" s="81"/>
      <c r="M42" s="81"/>
      <c r="N42" s="83"/>
      <c r="O42" s="82"/>
      <c r="P42" s="82"/>
      <c r="Q42" s="82"/>
      <c r="R42" s="84"/>
      <c r="S42" s="82">
        <v>29100.0</v>
      </c>
      <c r="T42" s="84" t="s">
        <v>123</v>
      </c>
      <c r="U42" s="82">
        <v>11.0</v>
      </c>
      <c r="V42" s="81" t="s">
        <v>82</v>
      </c>
      <c r="W42" s="84" t="s">
        <v>88</v>
      </c>
      <c r="X42" s="82" t="s">
        <v>89</v>
      </c>
      <c r="Y42" s="82" t="s">
        <v>124</v>
      </c>
      <c r="Z42" s="82"/>
      <c r="AA42" s="85"/>
      <c r="AB42" s="82"/>
      <c r="AC42" s="85"/>
      <c r="AD42" s="82"/>
      <c r="AE42" s="85">
        <v>30000.0</v>
      </c>
      <c r="AF42" s="82">
        <f t="shared" ref="AF42:AG42" si="36">Z42+AB42+AD42</f>
        <v>0</v>
      </c>
      <c r="AG42" s="85">
        <f t="shared" si="36"/>
        <v>30000</v>
      </c>
      <c r="AH42" s="82"/>
      <c r="AI42" s="85"/>
      <c r="AJ42" s="82"/>
      <c r="AK42" s="85"/>
      <c r="AL42" s="82"/>
      <c r="AM42" s="85">
        <v>50000.0</v>
      </c>
      <c r="AN42" s="82">
        <f t="shared" ref="AN42:AO42" si="37">AH42+AJ42+AL42</f>
        <v>0</v>
      </c>
      <c r="AO42" s="85">
        <f t="shared" si="37"/>
        <v>50000</v>
      </c>
      <c r="AP42" s="82"/>
      <c r="AQ42" s="85"/>
      <c r="AR42" s="82"/>
      <c r="AS42" s="85"/>
      <c r="AT42" s="82"/>
      <c r="AU42" s="85">
        <v>60000.0</v>
      </c>
      <c r="AV42" s="82">
        <f t="shared" ref="AV42:AW42" si="38">AP42+AR42+AT42</f>
        <v>0</v>
      </c>
      <c r="AW42" s="85">
        <f t="shared" si="38"/>
        <v>60000</v>
      </c>
      <c r="AX42" s="82"/>
      <c r="AY42" s="85"/>
      <c r="AZ42" s="82"/>
      <c r="BA42" s="85"/>
      <c r="BB42" s="82"/>
      <c r="BC42" s="85">
        <v>60000.0</v>
      </c>
      <c r="BD42" s="82"/>
      <c r="BE42" s="85">
        <f t="shared" si="13"/>
        <v>60000</v>
      </c>
      <c r="BF42" s="82">
        <f t="shared" si="24"/>
        <v>0</v>
      </c>
      <c r="BG42" s="85">
        <f t="shared" si="14"/>
        <v>200000</v>
      </c>
      <c r="BH42" s="78"/>
      <c r="BI42" s="80"/>
      <c r="BJ42" s="78"/>
      <c r="BK42" s="80"/>
      <c r="BL42" s="78"/>
      <c r="BM42" s="80"/>
      <c r="BN42" s="2"/>
      <c r="BO42" s="2"/>
      <c r="BP42" s="2"/>
      <c r="BQ42" s="2"/>
      <c r="BR42" s="2"/>
      <c r="BS42" s="2"/>
      <c r="BT42" s="2"/>
      <c r="BU42" s="2"/>
      <c r="BV42" s="2"/>
    </row>
    <row r="43" ht="89.25" customHeight="1">
      <c r="A43" s="76"/>
      <c r="B43" s="76"/>
      <c r="C43" s="76"/>
      <c r="D43" s="76"/>
      <c r="E43" s="76"/>
      <c r="F43" s="76"/>
      <c r="G43" s="76"/>
      <c r="H43" s="81"/>
      <c r="I43" s="82"/>
      <c r="J43" s="82"/>
      <c r="K43" s="82"/>
      <c r="L43" s="81"/>
      <c r="M43" s="81"/>
      <c r="N43" s="83"/>
      <c r="O43" s="82"/>
      <c r="P43" s="82"/>
      <c r="Q43" s="82"/>
      <c r="R43" s="84"/>
      <c r="S43" s="82">
        <v>31110.0</v>
      </c>
      <c r="T43" s="84" t="s">
        <v>125</v>
      </c>
      <c r="U43" s="82">
        <v>11.0</v>
      </c>
      <c r="V43" s="81" t="s">
        <v>82</v>
      </c>
      <c r="W43" s="84" t="s">
        <v>88</v>
      </c>
      <c r="X43" s="82" t="s">
        <v>89</v>
      </c>
      <c r="Y43" s="82" t="s">
        <v>124</v>
      </c>
      <c r="Z43" s="82"/>
      <c r="AA43" s="85"/>
      <c r="AB43" s="82"/>
      <c r="AC43" s="85"/>
      <c r="AD43" s="82"/>
      <c r="AE43" s="85">
        <v>50000.0</v>
      </c>
      <c r="AF43" s="82">
        <f t="shared" ref="AF43:AG43" si="39">Z43+AB43+AD43</f>
        <v>0</v>
      </c>
      <c r="AG43" s="85">
        <f t="shared" si="39"/>
        <v>50000</v>
      </c>
      <c r="AH43" s="82"/>
      <c r="AI43" s="85"/>
      <c r="AJ43" s="82"/>
      <c r="AK43" s="85"/>
      <c r="AL43" s="82"/>
      <c r="AM43" s="85">
        <v>10000.0</v>
      </c>
      <c r="AN43" s="82">
        <f t="shared" ref="AN43:AO43" si="40">AH43+AJ43+AL43</f>
        <v>0</v>
      </c>
      <c r="AO43" s="85">
        <f t="shared" si="40"/>
        <v>10000</v>
      </c>
      <c r="AP43" s="82"/>
      <c r="AQ43" s="85"/>
      <c r="AR43" s="82"/>
      <c r="AS43" s="85">
        <v>50000.0</v>
      </c>
      <c r="AT43" s="82"/>
      <c r="AU43" s="85">
        <v>30000.0</v>
      </c>
      <c r="AV43" s="82">
        <f t="shared" ref="AV43:AW43" si="41">AP43+AR43+AT43</f>
        <v>0</v>
      </c>
      <c r="AW43" s="85">
        <f t="shared" si="41"/>
        <v>80000</v>
      </c>
      <c r="AX43" s="82"/>
      <c r="AY43" s="85"/>
      <c r="AZ43" s="82"/>
      <c r="BA43" s="85"/>
      <c r="BB43" s="82"/>
      <c r="BC43" s="85">
        <v>60000.0</v>
      </c>
      <c r="BD43" s="82"/>
      <c r="BE43" s="85">
        <f t="shared" si="13"/>
        <v>60000</v>
      </c>
      <c r="BF43" s="82">
        <f t="shared" si="24"/>
        <v>0</v>
      </c>
      <c r="BG43" s="85">
        <f t="shared" si="14"/>
        <v>200000</v>
      </c>
      <c r="BH43" s="78"/>
      <c r="BI43" s="80"/>
      <c r="BJ43" s="78"/>
      <c r="BK43" s="80"/>
      <c r="BL43" s="78"/>
      <c r="BM43" s="80"/>
      <c r="BN43" s="2"/>
      <c r="BO43" s="2"/>
      <c r="BP43" s="2"/>
      <c r="BQ43" s="2"/>
      <c r="BR43" s="2"/>
      <c r="BS43" s="2"/>
      <c r="BT43" s="2"/>
      <c r="BU43" s="2"/>
      <c r="BV43" s="2"/>
    </row>
    <row r="44" ht="89.25" customHeight="1">
      <c r="A44" s="76"/>
      <c r="B44" s="76"/>
      <c r="C44" s="76"/>
      <c r="D44" s="76"/>
      <c r="E44" s="76"/>
      <c r="F44" s="76"/>
      <c r="G44" s="76"/>
      <c r="H44" s="81"/>
      <c r="I44" s="82"/>
      <c r="J44" s="82"/>
      <c r="K44" s="82"/>
      <c r="L44" s="81"/>
      <c r="M44" s="81"/>
      <c r="N44" s="83"/>
      <c r="O44" s="82"/>
      <c r="P44" s="82"/>
      <c r="Q44" s="82"/>
      <c r="R44" s="84"/>
      <c r="S44" s="82">
        <v>39400.0</v>
      </c>
      <c r="T44" s="82" t="s">
        <v>126</v>
      </c>
      <c r="U44" s="82">
        <v>11.0</v>
      </c>
      <c r="V44" s="81" t="s">
        <v>82</v>
      </c>
      <c r="W44" s="84" t="s">
        <v>88</v>
      </c>
      <c r="X44" s="82" t="s">
        <v>89</v>
      </c>
      <c r="Y44" s="82" t="s">
        <v>127</v>
      </c>
      <c r="Z44" s="82"/>
      <c r="AA44" s="85"/>
      <c r="AB44" s="82"/>
      <c r="AC44" s="85"/>
      <c r="AD44" s="82"/>
      <c r="AE44" s="85"/>
      <c r="AF44" s="82"/>
      <c r="AG44" s="85">
        <f>AA44+AC44+AE44</f>
        <v>0</v>
      </c>
      <c r="AH44" s="82"/>
      <c r="AI44" s="85">
        <v>20000.0</v>
      </c>
      <c r="AJ44" s="82"/>
      <c r="AK44" s="85"/>
      <c r="AL44" s="82"/>
      <c r="AM44" s="85"/>
      <c r="AN44" s="82">
        <f t="shared" ref="AN44:AO44" si="42">AH44+AJ44+AL44</f>
        <v>0</v>
      </c>
      <c r="AO44" s="85">
        <f t="shared" si="42"/>
        <v>20000</v>
      </c>
      <c r="AP44" s="82"/>
      <c r="AQ44" s="85"/>
      <c r="AR44" s="82"/>
      <c r="AS44" s="85"/>
      <c r="AT44" s="82"/>
      <c r="AU44" s="85"/>
      <c r="AV44" s="82"/>
      <c r="AW44" s="85">
        <f>AQ44+AS44+AU44</f>
        <v>0</v>
      </c>
      <c r="AX44" s="82"/>
      <c r="AY44" s="85"/>
      <c r="AZ44" s="82"/>
      <c r="BA44" s="85"/>
      <c r="BB44" s="82"/>
      <c r="BC44" s="85"/>
      <c r="BD44" s="82"/>
      <c r="BE44" s="85">
        <f t="shared" si="13"/>
        <v>0</v>
      </c>
      <c r="BF44" s="82">
        <f t="shared" si="24"/>
        <v>0</v>
      </c>
      <c r="BG44" s="85">
        <f t="shared" si="14"/>
        <v>20000</v>
      </c>
      <c r="BH44" s="78"/>
      <c r="BI44" s="80"/>
      <c r="BJ44" s="78"/>
      <c r="BK44" s="80"/>
      <c r="BL44" s="78"/>
      <c r="BM44" s="80"/>
      <c r="BN44" s="2"/>
      <c r="BO44" s="2"/>
      <c r="BP44" s="2"/>
      <c r="BQ44" s="2"/>
      <c r="BR44" s="2"/>
      <c r="BS44" s="2"/>
      <c r="BT44" s="2"/>
      <c r="BU44" s="2"/>
      <c r="BV44" s="2"/>
    </row>
    <row r="45" ht="89.25" customHeight="1">
      <c r="A45" s="76"/>
      <c r="B45" s="76"/>
      <c r="C45" s="76"/>
      <c r="D45" s="76"/>
      <c r="E45" s="76"/>
      <c r="F45" s="76"/>
      <c r="G45" s="76"/>
      <c r="H45" s="77" t="s">
        <v>81</v>
      </c>
      <c r="I45" s="78">
        <v>147.0</v>
      </c>
      <c r="J45" s="78" t="s">
        <v>81</v>
      </c>
      <c r="K45" s="78">
        <v>0.0</v>
      </c>
      <c r="L45" s="77" t="s">
        <v>82</v>
      </c>
      <c r="M45" s="77" t="s">
        <v>128</v>
      </c>
      <c r="N45" s="89" t="s">
        <v>129</v>
      </c>
      <c r="O45" s="78">
        <v>104.0</v>
      </c>
      <c r="P45" s="78" t="s">
        <v>130</v>
      </c>
      <c r="Q45" s="78">
        <v>6.0</v>
      </c>
      <c r="R45" s="79" t="s">
        <v>131</v>
      </c>
      <c r="S45" s="78" t="s">
        <v>132</v>
      </c>
      <c r="T45" s="78" t="s">
        <v>133</v>
      </c>
      <c r="U45" s="78">
        <v>11.0</v>
      </c>
      <c r="V45" s="77" t="s">
        <v>134</v>
      </c>
      <c r="W45" s="79" t="s">
        <v>88</v>
      </c>
      <c r="X45" s="78" t="s">
        <v>89</v>
      </c>
      <c r="Y45" s="78" t="s">
        <v>124</v>
      </c>
      <c r="Z45" s="78"/>
      <c r="AA45" s="80">
        <f>SUM(AA46:AA56)</f>
        <v>0</v>
      </c>
      <c r="AB45" s="78"/>
      <c r="AC45" s="80">
        <f>SUM(AC46:AC56)</f>
        <v>0</v>
      </c>
      <c r="AD45" s="78"/>
      <c r="AE45" s="80">
        <f>SUM(AE46:AE56)</f>
        <v>282637</v>
      </c>
      <c r="AF45" s="78">
        <f t="shared" ref="AF45:AG45" si="43">Z45+AB45+AD45</f>
        <v>0</v>
      </c>
      <c r="AG45" s="80">
        <f t="shared" si="43"/>
        <v>282637</v>
      </c>
      <c r="AH45" s="78"/>
      <c r="AI45" s="80">
        <f>SUM(AI46:AI56)</f>
        <v>251000</v>
      </c>
      <c r="AJ45" s="78"/>
      <c r="AK45" s="80">
        <f>SUM(AK46:AK56)</f>
        <v>0</v>
      </c>
      <c r="AL45" s="78"/>
      <c r="AM45" s="80">
        <f>SUM(AM46:AM56)</f>
        <v>0</v>
      </c>
      <c r="AN45" s="78">
        <f t="shared" ref="AN45:AO45" si="44">AH45+AJ45+AL45</f>
        <v>0</v>
      </c>
      <c r="AO45" s="80">
        <f t="shared" si="44"/>
        <v>251000</v>
      </c>
      <c r="AP45" s="78"/>
      <c r="AQ45" s="80">
        <f>SUM(AQ46:AQ56)</f>
        <v>0</v>
      </c>
      <c r="AR45" s="78"/>
      <c r="AS45" s="80">
        <f>SUM(AS46:AS56)</f>
        <v>0</v>
      </c>
      <c r="AT45" s="78"/>
      <c r="AU45" s="80">
        <f>SUM(AU46:AU56)</f>
        <v>0</v>
      </c>
      <c r="AV45" s="78">
        <f t="shared" ref="AV45:AW45" si="45">AP45+AR45+AT45</f>
        <v>0</v>
      </c>
      <c r="AW45" s="80">
        <f t="shared" si="45"/>
        <v>0</v>
      </c>
      <c r="AX45" s="78"/>
      <c r="AY45" s="80">
        <f>SUM(AY46:AY56)</f>
        <v>0</v>
      </c>
      <c r="AZ45" s="78"/>
      <c r="BA45" s="80">
        <f>SUM(BA46:BA56)</f>
        <v>0</v>
      </c>
      <c r="BB45" s="78"/>
      <c r="BC45" s="80">
        <f>SUM(BC46:BC56)</f>
        <v>0</v>
      </c>
      <c r="BD45" s="78"/>
      <c r="BE45" s="80">
        <f t="shared" si="13"/>
        <v>0</v>
      </c>
      <c r="BF45" s="78">
        <f t="shared" si="24"/>
        <v>0</v>
      </c>
      <c r="BG45" s="80">
        <f t="shared" ref="BG45:BG54" si="49">BE45+AW45+AO45+AG45</f>
        <v>533637</v>
      </c>
      <c r="BH45" s="78"/>
      <c r="BI45" s="80"/>
      <c r="BJ45" s="78"/>
      <c r="BK45" s="80"/>
      <c r="BL45" s="78"/>
      <c r="BM45" s="80"/>
      <c r="BN45" s="2"/>
      <c r="BO45" s="2"/>
      <c r="BP45" s="2"/>
      <c r="BQ45" s="2"/>
      <c r="BR45" s="2"/>
      <c r="BS45" s="2"/>
      <c r="BT45" s="2"/>
      <c r="BU45" s="2"/>
      <c r="BV45" s="2"/>
    </row>
    <row r="46" ht="89.25" customHeight="1">
      <c r="A46" s="76"/>
      <c r="B46" s="76"/>
      <c r="C46" s="76"/>
      <c r="D46" s="76"/>
      <c r="E46" s="76"/>
      <c r="F46" s="76"/>
      <c r="G46" s="76"/>
      <c r="H46" s="81"/>
      <c r="I46" s="82"/>
      <c r="J46" s="82"/>
      <c r="K46" s="82"/>
      <c r="L46" s="81"/>
      <c r="M46" s="81"/>
      <c r="N46" s="83"/>
      <c r="O46" s="82"/>
      <c r="P46" s="82"/>
      <c r="Q46" s="82"/>
      <c r="R46" s="84"/>
      <c r="S46" s="82">
        <v>39100.0</v>
      </c>
      <c r="T46" s="82" t="s">
        <v>135</v>
      </c>
      <c r="U46" s="82">
        <v>11.0</v>
      </c>
      <c r="V46" s="81" t="s">
        <v>82</v>
      </c>
      <c r="W46" s="84" t="s">
        <v>88</v>
      </c>
      <c r="X46" s="82" t="s">
        <v>89</v>
      </c>
      <c r="Y46" s="82" t="s">
        <v>127</v>
      </c>
      <c r="Z46" s="82"/>
      <c r="AA46" s="85"/>
      <c r="AB46" s="82"/>
      <c r="AC46" s="85"/>
      <c r="AD46" s="82"/>
      <c r="AE46" s="85"/>
      <c r="AF46" s="82">
        <f t="shared" ref="AF46:AG46" si="46">Z46+AB46+AD46</f>
        <v>0</v>
      </c>
      <c r="AG46" s="85">
        <f t="shared" si="46"/>
        <v>0</v>
      </c>
      <c r="AH46" s="82"/>
      <c r="AI46" s="85">
        <v>5000.0</v>
      </c>
      <c r="AJ46" s="82"/>
      <c r="AK46" s="85"/>
      <c r="AL46" s="82"/>
      <c r="AM46" s="85"/>
      <c r="AN46" s="82">
        <f t="shared" ref="AN46:AO46" si="47">AH46+AJ46+AL46</f>
        <v>0</v>
      </c>
      <c r="AO46" s="85">
        <f t="shared" si="47"/>
        <v>5000</v>
      </c>
      <c r="AP46" s="82"/>
      <c r="AQ46" s="85"/>
      <c r="AR46" s="82"/>
      <c r="AS46" s="85"/>
      <c r="AT46" s="82"/>
      <c r="AU46" s="85"/>
      <c r="AV46" s="82">
        <f t="shared" ref="AV46:AW46" si="48">AP46+AR46+AT46</f>
        <v>0</v>
      </c>
      <c r="AW46" s="85">
        <f t="shared" si="48"/>
        <v>0</v>
      </c>
      <c r="AX46" s="82"/>
      <c r="AY46" s="85"/>
      <c r="AZ46" s="82"/>
      <c r="BA46" s="85"/>
      <c r="BB46" s="82"/>
      <c r="BC46" s="85"/>
      <c r="BD46" s="82"/>
      <c r="BE46" s="85">
        <f t="shared" si="13"/>
        <v>0</v>
      </c>
      <c r="BF46" s="82">
        <f t="shared" si="24"/>
        <v>0</v>
      </c>
      <c r="BG46" s="85">
        <f t="shared" si="49"/>
        <v>5000</v>
      </c>
      <c r="BH46" s="78"/>
      <c r="BI46" s="80"/>
      <c r="BJ46" s="78"/>
      <c r="BK46" s="80"/>
      <c r="BL46" s="78"/>
      <c r="BM46" s="80"/>
      <c r="BN46" s="2"/>
      <c r="BO46" s="2"/>
      <c r="BP46" s="2"/>
      <c r="BQ46" s="2"/>
      <c r="BR46" s="2"/>
      <c r="BS46" s="2"/>
      <c r="BT46" s="2"/>
      <c r="BU46" s="2"/>
      <c r="BV46" s="2"/>
    </row>
    <row r="47" ht="89.25" customHeight="1">
      <c r="A47" s="76"/>
      <c r="B47" s="76"/>
      <c r="C47" s="76"/>
      <c r="D47" s="76"/>
      <c r="E47" s="76"/>
      <c r="F47" s="76"/>
      <c r="G47" s="76"/>
      <c r="H47" s="81"/>
      <c r="I47" s="82"/>
      <c r="J47" s="82"/>
      <c r="K47" s="82"/>
      <c r="L47" s="81"/>
      <c r="M47" s="81"/>
      <c r="N47" s="83"/>
      <c r="O47" s="82"/>
      <c r="P47" s="82"/>
      <c r="Q47" s="82"/>
      <c r="R47" s="84"/>
      <c r="S47" s="82">
        <v>32200.0</v>
      </c>
      <c r="T47" s="82" t="s">
        <v>136</v>
      </c>
      <c r="U47" s="82">
        <v>11.0</v>
      </c>
      <c r="V47" s="81" t="s">
        <v>82</v>
      </c>
      <c r="W47" s="84" t="s">
        <v>88</v>
      </c>
      <c r="X47" s="82" t="s">
        <v>89</v>
      </c>
      <c r="Y47" s="82" t="s">
        <v>127</v>
      </c>
      <c r="Z47" s="82"/>
      <c r="AA47" s="85"/>
      <c r="AB47" s="82"/>
      <c r="AC47" s="85"/>
      <c r="AD47" s="82"/>
      <c r="AE47" s="85">
        <v>150000.0</v>
      </c>
      <c r="AF47" s="82">
        <f t="shared" ref="AF47:AG47" si="50">Z47+AB47+AD47</f>
        <v>0</v>
      </c>
      <c r="AG47" s="85">
        <f t="shared" si="50"/>
        <v>150000</v>
      </c>
      <c r="AH47" s="82"/>
      <c r="AI47" s="85"/>
      <c r="AJ47" s="82"/>
      <c r="AK47" s="85"/>
      <c r="AL47" s="82"/>
      <c r="AM47" s="85"/>
      <c r="AN47" s="82">
        <f t="shared" ref="AN47:AO47" si="51">AH47+AJ47+AL47</f>
        <v>0</v>
      </c>
      <c r="AO47" s="85">
        <f t="shared" si="51"/>
        <v>0</v>
      </c>
      <c r="AP47" s="82"/>
      <c r="AQ47" s="85"/>
      <c r="AR47" s="82"/>
      <c r="AS47" s="85"/>
      <c r="AT47" s="82"/>
      <c r="AU47" s="85"/>
      <c r="AV47" s="82">
        <f t="shared" ref="AV47:AW47" si="52">AP47+AR47+AT47</f>
        <v>0</v>
      </c>
      <c r="AW47" s="85">
        <f t="shared" si="52"/>
        <v>0</v>
      </c>
      <c r="AX47" s="82"/>
      <c r="AY47" s="85"/>
      <c r="AZ47" s="82"/>
      <c r="BA47" s="85"/>
      <c r="BB47" s="82"/>
      <c r="BC47" s="85"/>
      <c r="BD47" s="82"/>
      <c r="BE47" s="85">
        <f t="shared" si="13"/>
        <v>0</v>
      </c>
      <c r="BF47" s="82">
        <f t="shared" si="24"/>
        <v>0</v>
      </c>
      <c r="BG47" s="85">
        <f t="shared" si="49"/>
        <v>150000</v>
      </c>
      <c r="BH47" s="78"/>
      <c r="BI47" s="80"/>
      <c r="BJ47" s="78"/>
      <c r="BK47" s="80"/>
      <c r="BL47" s="78"/>
      <c r="BM47" s="80"/>
      <c r="BN47" s="2"/>
      <c r="BO47" s="2"/>
      <c r="BP47" s="2"/>
      <c r="BQ47" s="2"/>
      <c r="BR47" s="2"/>
      <c r="BS47" s="2"/>
      <c r="BT47" s="2"/>
      <c r="BU47" s="2"/>
      <c r="BV47" s="2"/>
    </row>
    <row r="48" ht="89.25" customHeight="1">
      <c r="A48" s="76"/>
      <c r="B48" s="76"/>
      <c r="C48" s="76"/>
      <c r="D48" s="76"/>
      <c r="E48" s="76"/>
      <c r="F48" s="76"/>
      <c r="G48" s="76"/>
      <c r="H48" s="81"/>
      <c r="I48" s="82"/>
      <c r="J48" s="82"/>
      <c r="K48" s="82"/>
      <c r="L48" s="81"/>
      <c r="M48" s="81"/>
      <c r="N48" s="83"/>
      <c r="O48" s="82"/>
      <c r="P48" s="82"/>
      <c r="Q48" s="82"/>
      <c r="R48" s="84"/>
      <c r="S48" s="82">
        <v>32310.0</v>
      </c>
      <c r="T48" s="82" t="s">
        <v>137</v>
      </c>
      <c r="U48" s="82">
        <v>11.0</v>
      </c>
      <c r="V48" s="81" t="s">
        <v>82</v>
      </c>
      <c r="W48" s="84" t="s">
        <v>88</v>
      </c>
      <c r="X48" s="82" t="s">
        <v>89</v>
      </c>
      <c r="Y48" s="82" t="s">
        <v>124</v>
      </c>
      <c r="Z48" s="82"/>
      <c r="AA48" s="85"/>
      <c r="AB48" s="82"/>
      <c r="AC48" s="85"/>
      <c r="AD48" s="82"/>
      <c r="AE48" s="85">
        <v>94090.0</v>
      </c>
      <c r="AF48" s="82">
        <f t="shared" ref="AF48:AG48" si="53">Z48+AB48+AD48</f>
        <v>0</v>
      </c>
      <c r="AG48" s="85">
        <f t="shared" si="53"/>
        <v>94090</v>
      </c>
      <c r="AH48" s="82"/>
      <c r="AI48" s="85"/>
      <c r="AJ48" s="82"/>
      <c r="AK48" s="85"/>
      <c r="AL48" s="82"/>
      <c r="AM48" s="85"/>
      <c r="AN48" s="82">
        <f t="shared" ref="AN48:AO48" si="54">AH48+AJ48+AL48</f>
        <v>0</v>
      </c>
      <c r="AO48" s="85">
        <f t="shared" si="54"/>
        <v>0</v>
      </c>
      <c r="AP48" s="82"/>
      <c r="AQ48" s="85"/>
      <c r="AR48" s="82"/>
      <c r="AS48" s="85"/>
      <c r="AT48" s="82"/>
      <c r="AU48" s="85"/>
      <c r="AV48" s="82">
        <f t="shared" ref="AV48:AW48" si="55">AP48+AR48+AT48</f>
        <v>0</v>
      </c>
      <c r="AW48" s="85">
        <f t="shared" si="55"/>
        <v>0</v>
      </c>
      <c r="AX48" s="82"/>
      <c r="AY48" s="85"/>
      <c r="AZ48" s="82"/>
      <c r="BA48" s="85"/>
      <c r="BB48" s="82"/>
      <c r="BC48" s="85"/>
      <c r="BD48" s="82"/>
      <c r="BE48" s="85">
        <f t="shared" si="13"/>
        <v>0</v>
      </c>
      <c r="BF48" s="82">
        <f t="shared" si="24"/>
        <v>0</v>
      </c>
      <c r="BG48" s="85">
        <f t="shared" si="49"/>
        <v>94090</v>
      </c>
      <c r="BH48" s="78"/>
      <c r="BI48" s="80"/>
      <c r="BJ48" s="78"/>
      <c r="BK48" s="80"/>
      <c r="BL48" s="78"/>
      <c r="BM48" s="80"/>
      <c r="BN48" s="2"/>
      <c r="BO48" s="2"/>
      <c r="BP48" s="2"/>
      <c r="BQ48" s="2"/>
      <c r="BR48" s="2"/>
      <c r="BS48" s="2"/>
      <c r="BT48" s="2"/>
      <c r="BU48" s="2"/>
      <c r="BV48" s="2"/>
    </row>
    <row r="49" ht="89.25" customHeight="1">
      <c r="A49" s="76"/>
      <c r="B49" s="76"/>
      <c r="C49" s="76"/>
      <c r="D49" s="76"/>
      <c r="E49" s="76"/>
      <c r="F49" s="76"/>
      <c r="G49" s="76"/>
      <c r="H49" s="81"/>
      <c r="I49" s="82"/>
      <c r="J49" s="82"/>
      <c r="K49" s="82"/>
      <c r="L49" s="81"/>
      <c r="M49" s="81"/>
      <c r="N49" s="83"/>
      <c r="O49" s="82"/>
      <c r="P49" s="82"/>
      <c r="Q49" s="82"/>
      <c r="R49" s="84"/>
      <c r="S49" s="82">
        <v>33100.0</v>
      </c>
      <c r="T49" s="82" t="s">
        <v>138</v>
      </c>
      <c r="U49" s="82">
        <v>11.0</v>
      </c>
      <c r="V49" s="81" t="s">
        <v>139</v>
      </c>
      <c r="W49" s="84" t="s">
        <v>88</v>
      </c>
      <c r="X49" s="82" t="s">
        <v>89</v>
      </c>
      <c r="Y49" s="82" t="s">
        <v>124</v>
      </c>
      <c r="Z49" s="82"/>
      <c r="AA49" s="85"/>
      <c r="AB49" s="82"/>
      <c r="AC49" s="85"/>
      <c r="AD49" s="82"/>
      <c r="AE49" s="85">
        <v>10000.0</v>
      </c>
      <c r="AF49" s="82">
        <f t="shared" ref="AF49:AG49" si="56">Z49+AB49+AD49</f>
        <v>0</v>
      </c>
      <c r="AG49" s="85">
        <f t="shared" si="56"/>
        <v>10000</v>
      </c>
      <c r="AH49" s="82"/>
      <c r="AI49" s="85"/>
      <c r="AJ49" s="82"/>
      <c r="AK49" s="85"/>
      <c r="AL49" s="82"/>
      <c r="AM49" s="85"/>
      <c r="AN49" s="82">
        <f t="shared" ref="AN49:AO49" si="57">AH49+AJ49+AL49</f>
        <v>0</v>
      </c>
      <c r="AO49" s="85">
        <f t="shared" si="57"/>
        <v>0</v>
      </c>
      <c r="AP49" s="82"/>
      <c r="AQ49" s="85"/>
      <c r="AR49" s="82"/>
      <c r="AS49" s="85"/>
      <c r="AT49" s="82"/>
      <c r="AU49" s="85"/>
      <c r="AV49" s="82"/>
      <c r="AW49" s="85">
        <f t="shared" ref="AW49:AW54" si="59">AQ49+AS49+AU49</f>
        <v>0</v>
      </c>
      <c r="AX49" s="82"/>
      <c r="AY49" s="85"/>
      <c r="AZ49" s="82"/>
      <c r="BA49" s="85"/>
      <c r="BB49" s="82"/>
      <c r="BC49" s="85"/>
      <c r="BD49" s="82"/>
      <c r="BE49" s="85">
        <f t="shared" si="13"/>
        <v>0</v>
      </c>
      <c r="BF49" s="82">
        <f t="shared" si="24"/>
        <v>0</v>
      </c>
      <c r="BG49" s="85">
        <f t="shared" si="49"/>
        <v>10000</v>
      </c>
      <c r="BH49" s="78"/>
      <c r="BI49" s="80"/>
      <c r="BJ49" s="78"/>
      <c r="BK49" s="80"/>
      <c r="BL49" s="78"/>
      <c r="BM49" s="80"/>
      <c r="BN49" s="2"/>
      <c r="BO49" s="2"/>
      <c r="BP49" s="2"/>
      <c r="BQ49" s="2"/>
      <c r="BR49" s="2"/>
      <c r="BS49" s="2"/>
      <c r="BT49" s="2"/>
      <c r="BU49" s="2"/>
      <c r="BV49" s="2"/>
    </row>
    <row r="50" ht="89.25" customHeight="1">
      <c r="A50" s="76"/>
      <c r="B50" s="76"/>
      <c r="C50" s="76"/>
      <c r="D50" s="76"/>
      <c r="E50" s="76"/>
      <c r="F50" s="76"/>
      <c r="G50" s="76"/>
      <c r="H50" s="81"/>
      <c r="I50" s="82"/>
      <c r="J50" s="82"/>
      <c r="K50" s="82"/>
      <c r="L50" s="81"/>
      <c r="M50" s="81"/>
      <c r="N50" s="83"/>
      <c r="O50" s="82"/>
      <c r="P50" s="82"/>
      <c r="Q50" s="82"/>
      <c r="R50" s="84"/>
      <c r="S50" s="82">
        <v>35100.0</v>
      </c>
      <c r="T50" s="82" t="s">
        <v>140</v>
      </c>
      <c r="U50" s="82">
        <v>11.0</v>
      </c>
      <c r="V50" s="81" t="s">
        <v>139</v>
      </c>
      <c r="W50" s="84" t="s">
        <v>88</v>
      </c>
      <c r="X50" s="82" t="s">
        <v>89</v>
      </c>
      <c r="Y50" s="82" t="s">
        <v>124</v>
      </c>
      <c r="Z50" s="82"/>
      <c r="AA50" s="85"/>
      <c r="AB50" s="82"/>
      <c r="AC50" s="85"/>
      <c r="AD50" s="82"/>
      <c r="AE50" s="85"/>
      <c r="AF50" s="82"/>
      <c r="AG50" s="85">
        <f t="shared" ref="AG50:AG54" si="60">AA50+AC50+AE50</f>
        <v>0</v>
      </c>
      <c r="AH50" s="82"/>
      <c r="AI50" s="85">
        <v>10000.0</v>
      </c>
      <c r="AJ50" s="82"/>
      <c r="AK50" s="85"/>
      <c r="AL50" s="82"/>
      <c r="AM50" s="85"/>
      <c r="AN50" s="82">
        <f t="shared" ref="AN50:AO50" si="58">AH50+AJ50+AL50</f>
        <v>0</v>
      </c>
      <c r="AO50" s="85">
        <f t="shared" si="58"/>
        <v>10000</v>
      </c>
      <c r="AP50" s="82"/>
      <c r="AQ50" s="85"/>
      <c r="AR50" s="82"/>
      <c r="AS50" s="85"/>
      <c r="AT50" s="82"/>
      <c r="AU50" s="85"/>
      <c r="AV50" s="82"/>
      <c r="AW50" s="85">
        <f t="shared" si="59"/>
        <v>0</v>
      </c>
      <c r="AX50" s="82"/>
      <c r="AY50" s="85"/>
      <c r="AZ50" s="82"/>
      <c r="BA50" s="85"/>
      <c r="BB50" s="82"/>
      <c r="BC50" s="85"/>
      <c r="BD50" s="82"/>
      <c r="BE50" s="85">
        <f t="shared" si="13"/>
        <v>0</v>
      </c>
      <c r="BF50" s="82">
        <f t="shared" si="24"/>
        <v>0</v>
      </c>
      <c r="BG50" s="85">
        <f t="shared" si="49"/>
        <v>10000</v>
      </c>
      <c r="BH50" s="78"/>
      <c r="BI50" s="80"/>
      <c r="BJ50" s="78"/>
      <c r="BK50" s="80"/>
      <c r="BL50" s="78"/>
      <c r="BM50" s="80"/>
      <c r="BN50" s="2"/>
      <c r="BO50" s="2"/>
      <c r="BP50" s="2"/>
      <c r="BQ50" s="2"/>
      <c r="BR50" s="2"/>
      <c r="BS50" s="2"/>
      <c r="BT50" s="2"/>
      <c r="BU50" s="2"/>
      <c r="BV50" s="2"/>
    </row>
    <row r="51" ht="89.25" customHeight="1">
      <c r="A51" s="76"/>
      <c r="B51" s="76"/>
      <c r="C51" s="76"/>
      <c r="D51" s="76"/>
      <c r="E51" s="76"/>
      <c r="F51" s="76"/>
      <c r="G51" s="76"/>
      <c r="H51" s="81"/>
      <c r="I51" s="82"/>
      <c r="J51" s="82"/>
      <c r="K51" s="82"/>
      <c r="L51" s="81"/>
      <c r="M51" s="81"/>
      <c r="N51" s="83"/>
      <c r="O51" s="82"/>
      <c r="P51" s="82"/>
      <c r="Q51" s="82"/>
      <c r="R51" s="84"/>
      <c r="S51" s="82">
        <v>35800.0</v>
      </c>
      <c r="T51" s="82" t="s">
        <v>141</v>
      </c>
      <c r="U51" s="82">
        <v>11.0</v>
      </c>
      <c r="V51" s="81" t="s">
        <v>139</v>
      </c>
      <c r="W51" s="84" t="s">
        <v>88</v>
      </c>
      <c r="X51" s="82" t="s">
        <v>89</v>
      </c>
      <c r="Y51" s="82" t="s">
        <v>124</v>
      </c>
      <c r="Z51" s="82"/>
      <c r="AA51" s="85"/>
      <c r="AB51" s="82"/>
      <c r="AC51" s="85"/>
      <c r="AD51" s="82"/>
      <c r="AE51" s="85"/>
      <c r="AF51" s="82"/>
      <c r="AG51" s="85">
        <f t="shared" si="60"/>
        <v>0</v>
      </c>
      <c r="AH51" s="82"/>
      <c r="AI51" s="85">
        <v>8000.0</v>
      </c>
      <c r="AJ51" s="82"/>
      <c r="AK51" s="85"/>
      <c r="AL51" s="82"/>
      <c r="AM51" s="85"/>
      <c r="AN51" s="82">
        <f t="shared" ref="AN51:AO51" si="61">AH51+AJ51+AL51</f>
        <v>0</v>
      </c>
      <c r="AO51" s="85">
        <f t="shared" si="61"/>
        <v>8000</v>
      </c>
      <c r="AP51" s="82"/>
      <c r="AQ51" s="85"/>
      <c r="AR51" s="82"/>
      <c r="AS51" s="85"/>
      <c r="AT51" s="82"/>
      <c r="AU51" s="85"/>
      <c r="AV51" s="82"/>
      <c r="AW51" s="85">
        <f t="shared" si="59"/>
        <v>0</v>
      </c>
      <c r="AX51" s="82"/>
      <c r="AY51" s="85"/>
      <c r="AZ51" s="82"/>
      <c r="BA51" s="85"/>
      <c r="BB51" s="82"/>
      <c r="BC51" s="85"/>
      <c r="BD51" s="82"/>
      <c r="BE51" s="85">
        <f t="shared" si="13"/>
        <v>0</v>
      </c>
      <c r="BF51" s="82">
        <f t="shared" si="24"/>
        <v>0</v>
      </c>
      <c r="BG51" s="85">
        <f t="shared" si="49"/>
        <v>8000</v>
      </c>
      <c r="BH51" s="78"/>
      <c r="BI51" s="80"/>
      <c r="BJ51" s="78"/>
      <c r="BK51" s="80"/>
      <c r="BL51" s="78"/>
      <c r="BM51" s="80"/>
      <c r="BN51" s="2"/>
      <c r="BO51" s="2"/>
      <c r="BP51" s="2"/>
      <c r="BQ51" s="2"/>
      <c r="BR51" s="2"/>
      <c r="BS51" s="2"/>
      <c r="BT51" s="2"/>
      <c r="BU51" s="2"/>
      <c r="BV51" s="2"/>
    </row>
    <row r="52" ht="89.25" customHeight="1">
      <c r="A52" s="76"/>
      <c r="B52" s="76"/>
      <c r="C52" s="76"/>
      <c r="D52" s="76"/>
      <c r="E52" s="76"/>
      <c r="F52" s="76"/>
      <c r="G52" s="76"/>
      <c r="H52" s="81"/>
      <c r="I52" s="82"/>
      <c r="J52" s="82"/>
      <c r="K52" s="82"/>
      <c r="L52" s="81"/>
      <c r="M52" s="81"/>
      <c r="N52" s="83"/>
      <c r="O52" s="82"/>
      <c r="P52" s="82"/>
      <c r="Q52" s="82"/>
      <c r="R52" s="84"/>
      <c r="S52" s="82">
        <v>39200.0</v>
      </c>
      <c r="T52" s="82" t="s">
        <v>142</v>
      </c>
      <c r="U52" s="82">
        <v>11.0</v>
      </c>
      <c r="V52" s="81" t="s">
        <v>134</v>
      </c>
      <c r="W52" s="84" t="s">
        <v>88</v>
      </c>
      <c r="X52" s="82" t="s">
        <v>89</v>
      </c>
      <c r="Y52" s="82" t="s">
        <v>124</v>
      </c>
      <c r="Z52" s="82"/>
      <c r="AA52" s="85"/>
      <c r="AB52" s="82"/>
      <c r="AC52" s="85"/>
      <c r="AD52" s="82"/>
      <c r="AE52" s="85"/>
      <c r="AF52" s="82"/>
      <c r="AG52" s="85">
        <f t="shared" si="60"/>
        <v>0</v>
      </c>
      <c r="AH52" s="82"/>
      <c r="AI52" s="85">
        <v>8000.0</v>
      </c>
      <c r="AJ52" s="82"/>
      <c r="AK52" s="85"/>
      <c r="AL52" s="82"/>
      <c r="AM52" s="85"/>
      <c r="AN52" s="82">
        <f t="shared" ref="AN52:AO52" si="62">AH52+AJ52+AL52</f>
        <v>0</v>
      </c>
      <c r="AO52" s="85">
        <f t="shared" si="62"/>
        <v>8000</v>
      </c>
      <c r="AP52" s="82"/>
      <c r="AQ52" s="85"/>
      <c r="AR52" s="82"/>
      <c r="AS52" s="85"/>
      <c r="AT52" s="82"/>
      <c r="AU52" s="85"/>
      <c r="AV52" s="82"/>
      <c r="AW52" s="85">
        <f t="shared" si="59"/>
        <v>0</v>
      </c>
      <c r="AX52" s="82"/>
      <c r="AY52" s="85"/>
      <c r="AZ52" s="82"/>
      <c r="BA52" s="85"/>
      <c r="BB52" s="82"/>
      <c r="BC52" s="85"/>
      <c r="BD52" s="82"/>
      <c r="BE52" s="85">
        <f t="shared" si="13"/>
        <v>0</v>
      </c>
      <c r="BF52" s="82">
        <f t="shared" si="24"/>
        <v>0</v>
      </c>
      <c r="BG52" s="85">
        <f t="shared" si="49"/>
        <v>8000</v>
      </c>
      <c r="BH52" s="78"/>
      <c r="BI52" s="80"/>
      <c r="BJ52" s="78"/>
      <c r="BK52" s="80"/>
      <c r="BL52" s="78"/>
      <c r="BM52" s="80"/>
      <c r="BN52" s="2"/>
      <c r="BO52" s="2"/>
      <c r="BP52" s="2"/>
      <c r="BQ52" s="2"/>
      <c r="BR52" s="2"/>
      <c r="BS52" s="2"/>
      <c r="BT52" s="2"/>
      <c r="BU52" s="2"/>
      <c r="BV52" s="2"/>
    </row>
    <row r="53" ht="89.25" customHeight="1">
      <c r="A53" s="76"/>
      <c r="B53" s="76"/>
      <c r="C53" s="76"/>
      <c r="D53" s="76"/>
      <c r="E53" s="76"/>
      <c r="F53" s="76"/>
      <c r="G53" s="76"/>
      <c r="H53" s="81"/>
      <c r="I53" s="82"/>
      <c r="J53" s="82"/>
      <c r="K53" s="82"/>
      <c r="L53" s="81"/>
      <c r="M53" s="81"/>
      <c r="N53" s="83"/>
      <c r="O53" s="82"/>
      <c r="P53" s="82"/>
      <c r="Q53" s="82"/>
      <c r="R53" s="84"/>
      <c r="S53" s="82">
        <v>39530.0</v>
      </c>
      <c r="T53" s="82" t="s">
        <v>143</v>
      </c>
      <c r="U53" s="82">
        <v>11.0</v>
      </c>
      <c r="V53" s="81" t="s">
        <v>82</v>
      </c>
      <c r="W53" s="84" t="s">
        <v>88</v>
      </c>
      <c r="X53" s="82" t="s">
        <v>89</v>
      </c>
      <c r="Y53" s="82" t="s">
        <v>144</v>
      </c>
      <c r="Z53" s="82"/>
      <c r="AA53" s="85"/>
      <c r="AB53" s="82"/>
      <c r="AC53" s="85"/>
      <c r="AD53" s="82"/>
      <c r="AE53" s="85"/>
      <c r="AF53" s="82"/>
      <c r="AG53" s="85">
        <f t="shared" si="60"/>
        <v>0</v>
      </c>
      <c r="AH53" s="82"/>
      <c r="AI53" s="85">
        <v>20000.0</v>
      </c>
      <c r="AJ53" s="82"/>
      <c r="AK53" s="85"/>
      <c r="AL53" s="82"/>
      <c r="AM53" s="85"/>
      <c r="AN53" s="82"/>
      <c r="AO53" s="85">
        <f t="shared" ref="AO53:AO54" si="63">AI53+AK53+AM53</f>
        <v>20000</v>
      </c>
      <c r="AP53" s="82"/>
      <c r="AQ53" s="85"/>
      <c r="AR53" s="82"/>
      <c r="AS53" s="85"/>
      <c r="AT53" s="82"/>
      <c r="AU53" s="85"/>
      <c r="AV53" s="82"/>
      <c r="AW53" s="85">
        <f t="shared" si="59"/>
        <v>0</v>
      </c>
      <c r="AX53" s="82"/>
      <c r="AY53" s="85"/>
      <c r="AZ53" s="82"/>
      <c r="BA53" s="85"/>
      <c r="BB53" s="82"/>
      <c r="BC53" s="85"/>
      <c r="BD53" s="82"/>
      <c r="BE53" s="85">
        <f t="shared" si="13"/>
        <v>0</v>
      </c>
      <c r="BF53" s="82">
        <f t="shared" si="24"/>
        <v>0</v>
      </c>
      <c r="BG53" s="85">
        <f t="shared" si="49"/>
        <v>20000</v>
      </c>
      <c r="BH53" s="78"/>
      <c r="BI53" s="80"/>
      <c r="BJ53" s="78"/>
      <c r="BK53" s="80"/>
      <c r="BL53" s="78"/>
      <c r="BM53" s="80"/>
      <c r="BN53" s="2"/>
      <c r="BO53" s="2"/>
      <c r="BP53" s="2"/>
      <c r="BQ53" s="2"/>
      <c r="BR53" s="2"/>
      <c r="BS53" s="2"/>
      <c r="BT53" s="2"/>
      <c r="BU53" s="2"/>
      <c r="BV53" s="2"/>
    </row>
    <row r="54" ht="89.25" customHeight="1">
      <c r="A54" s="76"/>
      <c r="B54" s="76"/>
      <c r="C54" s="76"/>
      <c r="D54" s="76"/>
      <c r="E54" s="76"/>
      <c r="F54" s="76"/>
      <c r="G54" s="76"/>
      <c r="H54" s="81"/>
      <c r="I54" s="82"/>
      <c r="J54" s="82"/>
      <c r="K54" s="82"/>
      <c r="L54" s="81"/>
      <c r="M54" s="81"/>
      <c r="N54" s="83"/>
      <c r="O54" s="82"/>
      <c r="P54" s="82"/>
      <c r="Q54" s="82"/>
      <c r="R54" s="84"/>
      <c r="S54" s="82">
        <v>39600.0</v>
      </c>
      <c r="T54" s="82" t="s">
        <v>145</v>
      </c>
      <c r="U54" s="82">
        <v>11.0</v>
      </c>
      <c r="V54" s="81" t="s">
        <v>82</v>
      </c>
      <c r="W54" s="84" t="s">
        <v>88</v>
      </c>
      <c r="X54" s="82" t="s">
        <v>89</v>
      </c>
      <c r="Y54" s="82" t="s">
        <v>124</v>
      </c>
      <c r="Z54" s="82"/>
      <c r="AA54" s="85"/>
      <c r="AB54" s="82"/>
      <c r="AC54" s="85"/>
      <c r="AD54" s="82"/>
      <c r="AE54" s="85"/>
      <c r="AF54" s="82"/>
      <c r="AG54" s="85">
        <f t="shared" si="60"/>
        <v>0</v>
      </c>
      <c r="AH54" s="82"/>
      <c r="AI54" s="85">
        <v>50000.0</v>
      </c>
      <c r="AJ54" s="82"/>
      <c r="AK54" s="85"/>
      <c r="AL54" s="82"/>
      <c r="AM54" s="85"/>
      <c r="AN54" s="82"/>
      <c r="AO54" s="85">
        <f t="shared" si="63"/>
        <v>50000</v>
      </c>
      <c r="AP54" s="82"/>
      <c r="AQ54" s="85"/>
      <c r="AR54" s="82"/>
      <c r="AS54" s="85"/>
      <c r="AT54" s="82"/>
      <c r="AU54" s="85"/>
      <c r="AV54" s="82"/>
      <c r="AW54" s="85">
        <f t="shared" si="59"/>
        <v>0</v>
      </c>
      <c r="AX54" s="82"/>
      <c r="AY54" s="85"/>
      <c r="AZ54" s="82"/>
      <c r="BA54" s="85"/>
      <c r="BB54" s="82"/>
      <c r="BC54" s="85"/>
      <c r="BD54" s="82"/>
      <c r="BE54" s="85">
        <f t="shared" si="13"/>
        <v>0</v>
      </c>
      <c r="BF54" s="82"/>
      <c r="BG54" s="85">
        <f t="shared" si="49"/>
        <v>50000</v>
      </c>
      <c r="BH54" s="78"/>
      <c r="BI54" s="80"/>
      <c r="BJ54" s="78"/>
      <c r="BK54" s="80"/>
      <c r="BL54" s="78"/>
      <c r="BM54" s="80"/>
      <c r="BN54" s="2"/>
      <c r="BO54" s="2"/>
      <c r="BP54" s="2"/>
      <c r="BQ54" s="2"/>
      <c r="BR54" s="2"/>
      <c r="BS54" s="2"/>
      <c r="BT54" s="2"/>
      <c r="BU54" s="2"/>
      <c r="BV54" s="2"/>
    </row>
    <row r="55" ht="89.25" customHeight="1">
      <c r="A55" s="76"/>
      <c r="B55" s="76"/>
      <c r="C55" s="76"/>
      <c r="D55" s="76"/>
      <c r="E55" s="76"/>
      <c r="F55" s="76"/>
      <c r="G55" s="76"/>
      <c r="H55" s="81"/>
      <c r="I55" s="82"/>
      <c r="J55" s="82"/>
      <c r="K55" s="82"/>
      <c r="L55" s="81"/>
      <c r="M55" s="81"/>
      <c r="N55" s="83"/>
      <c r="O55" s="82"/>
      <c r="P55" s="82"/>
      <c r="Q55" s="82"/>
      <c r="R55" s="84"/>
      <c r="S55" s="82">
        <v>42710.0</v>
      </c>
      <c r="T55" s="82" t="s">
        <v>146</v>
      </c>
      <c r="U55" s="82">
        <v>11.0</v>
      </c>
      <c r="V55" s="81" t="s">
        <v>82</v>
      </c>
      <c r="W55" s="84" t="s">
        <v>88</v>
      </c>
      <c r="X55" s="82" t="s">
        <v>89</v>
      </c>
      <c r="Y55" s="82" t="s">
        <v>124</v>
      </c>
      <c r="Z55" s="82"/>
      <c r="AA55" s="85"/>
      <c r="AB55" s="82"/>
      <c r="AC55" s="85"/>
      <c r="AD55" s="82"/>
      <c r="AE55" s="85">
        <v>28547.0</v>
      </c>
      <c r="AF55" s="82">
        <f t="shared" ref="AF55:AG55" si="64">Z55+AB55+AD55</f>
        <v>0</v>
      </c>
      <c r="AG55" s="85">
        <f t="shared" si="64"/>
        <v>28547</v>
      </c>
      <c r="AH55" s="82"/>
      <c r="AI55" s="85"/>
      <c r="AJ55" s="82"/>
      <c r="AK55" s="85"/>
      <c r="AL55" s="82"/>
      <c r="AM55" s="85"/>
      <c r="AN55" s="82">
        <f t="shared" ref="AN55:AO55" si="65">AH55+AJ55+AL55</f>
        <v>0</v>
      </c>
      <c r="AO55" s="85">
        <f t="shared" si="65"/>
        <v>0</v>
      </c>
      <c r="AP55" s="82"/>
      <c r="AQ55" s="85"/>
      <c r="AR55" s="82"/>
      <c r="AS55" s="85"/>
      <c r="AT55" s="82"/>
      <c r="AU55" s="85"/>
      <c r="AV55" s="82">
        <f t="shared" ref="AV55:AW55" si="66">AP55+AR55+AT55</f>
        <v>0</v>
      </c>
      <c r="AW55" s="85">
        <f t="shared" si="66"/>
        <v>0</v>
      </c>
      <c r="AX55" s="82"/>
      <c r="AY55" s="85"/>
      <c r="AZ55" s="82"/>
      <c r="BA55" s="85"/>
      <c r="BB55" s="82"/>
      <c r="BC55" s="85"/>
      <c r="BD55" s="82"/>
      <c r="BE55" s="85">
        <f t="shared" si="13"/>
        <v>0</v>
      </c>
      <c r="BF55" s="82">
        <f t="shared" ref="BF55:BG55" si="67">BD55+AV55+AN55+AF55</f>
        <v>0</v>
      </c>
      <c r="BG55" s="85">
        <f t="shared" si="67"/>
        <v>28547</v>
      </c>
      <c r="BH55" s="78"/>
      <c r="BI55" s="80"/>
      <c r="BJ55" s="78"/>
      <c r="BK55" s="80"/>
      <c r="BL55" s="78"/>
      <c r="BM55" s="80"/>
      <c r="BN55" s="2"/>
      <c r="BO55" s="2"/>
      <c r="BP55" s="2"/>
      <c r="BQ55" s="2"/>
      <c r="BR55" s="2"/>
      <c r="BS55" s="2"/>
      <c r="BT55" s="2"/>
      <c r="BU55" s="2"/>
      <c r="BV55" s="2"/>
    </row>
    <row r="56" ht="89.25" customHeight="1">
      <c r="A56" s="76"/>
      <c r="B56" s="76"/>
      <c r="C56" s="76"/>
      <c r="D56" s="76"/>
      <c r="E56" s="76"/>
      <c r="F56" s="76"/>
      <c r="G56" s="76"/>
      <c r="H56" s="81"/>
      <c r="I56" s="82"/>
      <c r="J56" s="82"/>
      <c r="K56" s="82"/>
      <c r="L56" s="81"/>
      <c r="M56" s="81"/>
      <c r="N56" s="83"/>
      <c r="O56" s="82"/>
      <c r="P56" s="82"/>
      <c r="Q56" s="82"/>
      <c r="R56" s="84"/>
      <c r="S56" s="82">
        <v>42600.0</v>
      </c>
      <c r="T56" s="82" t="s">
        <v>147</v>
      </c>
      <c r="U56" s="82">
        <v>11.0</v>
      </c>
      <c r="V56" s="81" t="s">
        <v>82</v>
      </c>
      <c r="W56" s="84" t="s">
        <v>88</v>
      </c>
      <c r="X56" s="82" t="s">
        <v>89</v>
      </c>
      <c r="Y56" s="82" t="s">
        <v>124</v>
      </c>
      <c r="Z56" s="82"/>
      <c r="AA56" s="85"/>
      <c r="AB56" s="82"/>
      <c r="AC56" s="85"/>
      <c r="AD56" s="82"/>
      <c r="AE56" s="85"/>
      <c r="AF56" s="82"/>
      <c r="AG56" s="85">
        <f>AA56+AC56+AE56</f>
        <v>0</v>
      </c>
      <c r="AH56" s="82"/>
      <c r="AI56" s="85">
        <v>150000.0</v>
      </c>
      <c r="AJ56" s="82"/>
      <c r="AK56" s="85"/>
      <c r="AL56" s="82"/>
      <c r="AM56" s="85"/>
      <c r="AN56" s="82"/>
      <c r="AO56" s="85">
        <f>AI56+AK56+AM56</f>
        <v>150000</v>
      </c>
      <c r="AP56" s="82"/>
      <c r="AQ56" s="85"/>
      <c r="AR56" s="82"/>
      <c r="AS56" s="85"/>
      <c r="AT56" s="82"/>
      <c r="AU56" s="85"/>
      <c r="AV56" s="82"/>
      <c r="AW56" s="85">
        <f>AQ56+AS56+AU56</f>
        <v>0</v>
      </c>
      <c r="AX56" s="82"/>
      <c r="AY56" s="85"/>
      <c r="AZ56" s="82"/>
      <c r="BA56" s="85"/>
      <c r="BB56" s="82"/>
      <c r="BC56" s="85"/>
      <c r="BD56" s="82"/>
      <c r="BE56" s="85">
        <f t="shared" si="13"/>
        <v>0</v>
      </c>
      <c r="BF56" s="82"/>
      <c r="BG56" s="85">
        <f>BE56+AW56+AO56+AG56</f>
        <v>150000</v>
      </c>
      <c r="BH56" s="78"/>
      <c r="BI56" s="80"/>
      <c r="BJ56" s="78"/>
      <c r="BK56" s="80"/>
      <c r="BL56" s="78"/>
      <c r="BM56" s="80"/>
      <c r="BN56" s="2"/>
      <c r="BO56" s="2"/>
      <c r="BP56" s="2"/>
      <c r="BQ56" s="2"/>
      <c r="BR56" s="2"/>
      <c r="BS56" s="2"/>
      <c r="BT56" s="2"/>
      <c r="BU56" s="2"/>
      <c r="BV56" s="2"/>
    </row>
    <row r="57" ht="89.25" customHeight="1">
      <c r="A57" s="76"/>
      <c r="B57" s="76"/>
      <c r="C57" s="76"/>
      <c r="D57" s="76"/>
      <c r="E57" s="76"/>
      <c r="F57" s="76"/>
      <c r="G57" s="76"/>
      <c r="H57" s="77" t="s">
        <v>81</v>
      </c>
      <c r="I57" s="78">
        <v>147.0</v>
      </c>
      <c r="J57" s="78" t="s">
        <v>81</v>
      </c>
      <c r="K57" s="78">
        <v>0.0</v>
      </c>
      <c r="L57" s="77" t="s">
        <v>82</v>
      </c>
      <c r="M57" s="77" t="s">
        <v>94</v>
      </c>
      <c r="N57" s="89" t="s">
        <v>148</v>
      </c>
      <c r="O57" s="78">
        <v>1039.0</v>
      </c>
      <c r="P57" s="78" t="s">
        <v>149</v>
      </c>
      <c r="Q57" s="78">
        <v>1.0</v>
      </c>
      <c r="R57" s="79" t="s">
        <v>86</v>
      </c>
      <c r="S57" s="78" t="s">
        <v>132</v>
      </c>
      <c r="T57" s="78" t="s">
        <v>102</v>
      </c>
      <c r="U57" s="78">
        <v>11.0</v>
      </c>
      <c r="V57" s="77" t="s">
        <v>82</v>
      </c>
      <c r="W57" s="79" t="s">
        <v>88</v>
      </c>
      <c r="X57" s="78" t="s">
        <v>89</v>
      </c>
      <c r="Y57" s="78" t="s">
        <v>150</v>
      </c>
      <c r="Z57" s="78"/>
      <c r="AA57" s="80">
        <f>SUM(AA58)</f>
        <v>0</v>
      </c>
      <c r="AB57" s="78"/>
      <c r="AC57" s="80">
        <f>SUM(AC58)</f>
        <v>0</v>
      </c>
      <c r="AD57" s="78"/>
      <c r="AE57" s="80">
        <f>SUM(AE58)</f>
        <v>0</v>
      </c>
      <c r="AF57" s="78">
        <f t="shared" ref="AF57:AG57" si="68">Z57+AB57+AD57</f>
        <v>0</v>
      </c>
      <c r="AG57" s="80">
        <f t="shared" si="68"/>
        <v>0</v>
      </c>
      <c r="AH57" s="78"/>
      <c r="AI57" s="80">
        <f>SUM(AI58)</f>
        <v>5000</v>
      </c>
      <c r="AJ57" s="78"/>
      <c r="AK57" s="80">
        <f>SUM(AK58)</f>
        <v>0</v>
      </c>
      <c r="AL57" s="78"/>
      <c r="AM57" s="80">
        <f>SUM(AM58)</f>
        <v>0</v>
      </c>
      <c r="AN57" s="78">
        <f t="shared" ref="AN57:AO57" si="69">AH57+AJ57+AL57</f>
        <v>0</v>
      </c>
      <c r="AO57" s="80">
        <f t="shared" si="69"/>
        <v>5000</v>
      </c>
      <c r="AP57" s="78"/>
      <c r="AQ57" s="80">
        <f>SUM(AQ58)</f>
        <v>0</v>
      </c>
      <c r="AR57" s="78"/>
      <c r="AS57" s="80">
        <f>SUM(AS58)</f>
        <v>0</v>
      </c>
      <c r="AT57" s="78"/>
      <c r="AU57" s="80">
        <f>SUM(AU58)</f>
        <v>0</v>
      </c>
      <c r="AV57" s="78">
        <f t="shared" ref="AV57:AW57" si="70">AP57+AR57+AT57</f>
        <v>0</v>
      </c>
      <c r="AW57" s="80">
        <f t="shared" si="70"/>
        <v>0</v>
      </c>
      <c r="AX57" s="78"/>
      <c r="AY57" s="80">
        <f>SUM(AY58)</f>
        <v>0</v>
      </c>
      <c r="AZ57" s="78"/>
      <c r="BA57" s="80">
        <f>SUM(BA58)</f>
        <v>0</v>
      </c>
      <c r="BB57" s="78"/>
      <c r="BC57" s="80">
        <f>SUM(BC58)</f>
        <v>0</v>
      </c>
      <c r="BD57" s="78"/>
      <c r="BE57" s="80">
        <f t="shared" si="13"/>
        <v>0</v>
      </c>
      <c r="BF57" s="78">
        <f>BD57+AV57+AN57+AF57</f>
        <v>0</v>
      </c>
      <c r="BG57" s="80">
        <f t="shared" ref="BG57:BG58" si="71">AG57+AO57+AW57+BE57</f>
        <v>5000</v>
      </c>
      <c r="BH57" s="78"/>
      <c r="BI57" s="80"/>
      <c r="BJ57" s="78"/>
      <c r="BK57" s="80"/>
      <c r="BL57" s="78"/>
      <c r="BM57" s="80"/>
      <c r="BN57" s="2"/>
      <c r="BO57" s="2"/>
      <c r="BP57" s="2"/>
      <c r="BQ57" s="2"/>
      <c r="BR57" s="2"/>
      <c r="BS57" s="2"/>
      <c r="BT57" s="2"/>
      <c r="BU57" s="2"/>
      <c r="BV57" s="2"/>
    </row>
    <row r="58" ht="89.25" customHeight="1">
      <c r="A58" s="76"/>
      <c r="B58" s="76"/>
      <c r="C58" s="76"/>
      <c r="D58" s="76"/>
      <c r="E58" s="76"/>
      <c r="F58" s="76"/>
      <c r="G58" s="76"/>
      <c r="H58" s="81"/>
      <c r="I58" s="82"/>
      <c r="J58" s="82"/>
      <c r="K58" s="82"/>
      <c r="L58" s="81"/>
      <c r="M58" s="81"/>
      <c r="N58" s="83"/>
      <c r="O58" s="82"/>
      <c r="P58" s="82"/>
      <c r="Q58" s="82"/>
      <c r="R58" s="84"/>
      <c r="S58" s="82">
        <v>42140.0</v>
      </c>
      <c r="T58" s="82" t="s">
        <v>151</v>
      </c>
      <c r="U58" s="82">
        <v>11.0</v>
      </c>
      <c r="V58" s="81" t="s">
        <v>82</v>
      </c>
      <c r="W58" s="84" t="s">
        <v>88</v>
      </c>
      <c r="X58" s="82" t="s">
        <v>89</v>
      </c>
      <c r="Y58" s="82" t="s">
        <v>103</v>
      </c>
      <c r="Z58" s="82"/>
      <c r="AA58" s="85"/>
      <c r="AB58" s="82"/>
      <c r="AC58" s="85"/>
      <c r="AD58" s="82"/>
      <c r="AE58" s="85"/>
      <c r="AF58" s="82"/>
      <c r="AG58" s="85">
        <f>AA58+AC58+AE58</f>
        <v>0</v>
      </c>
      <c r="AH58" s="82"/>
      <c r="AI58" s="85">
        <v>5000.0</v>
      </c>
      <c r="AJ58" s="82"/>
      <c r="AK58" s="85"/>
      <c r="AL58" s="82"/>
      <c r="AM58" s="85"/>
      <c r="AN58" s="82"/>
      <c r="AO58" s="85">
        <f>AI58+AK58+AM58</f>
        <v>5000</v>
      </c>
      <c r="AP58" s="82"/>
      <c r="AQ58" s="85"/>
      <c r="AR58" s="82"/>
      <c r="AS58" s="85"/>
      <c r="AT58" s="82"/>
      <c r="AU58" s="85"/>
      <c r="AV58" s="82"/>
      <c r="AW58" s="85">
        <f>AQ58+AS58+AU58</f>
        <v>0</v>
      </c>
      <c r="AX58" s="82"/>
      <c r="AY58" s="85"/>
      <c r="AZ58" s="82"/>
      <c r="BA58" s="85"/>
      <c r="BB58" s="82"/>
      <c r="BC58" s="85"/>
      <c r="BD58" s="82"/>
      <c r="BE58" s="85">
        <f t="shared" si="13"/>
        <v>0</v>
      </c>
      <c r="BF58" s="82"/>
      <c r="BG58" s="85">
        <f t="shared" si="71"/>
        <v>5000</v>
      </c>
      <c r="BH58" s="78"/>
      <c r="BI58" s="80"/>
      <c r="BJ58" s="78"/>
      <c r="BK58" s="80"/>
      <c r="BL58" s="78"/>
      <c r="BM58" s="80"/>
      <c r="BN58" s="2"/>
      <c r="BO58" s="2"/>
      <c r="BP58" s="2"/>
      <c r="BQ58" s="2"/>
      <c r="BR58" s="2"/>
      <c r="BS58" s="2"/>
      <c r="BT58" s="2"/>
      <c r="BU58" s="2"/>
      <c r="BV58" s="2"/>
    </row>
    <row r="59" ht="15.75" customHeight="1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93">
        <f>BG57+BG45+BG39+BG30+BG27</f>
        <v>3800730</v>
      </c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</row>
    <row r="60" ht="15.75" customHeight="1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94">
        <v>3875730.0</v>
      </c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</row>
    <row r="61" ht="15.75" customHeight="1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86">
        <f>BG59-BG60</f>
        <v>-75000</v>
      </c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</row>
    <row r="62" ht="15.75" customHeight="1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86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</row>
    <row r="63" ht="15.75" customHeight="1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86"/>
      <c r="BD63" s="2"/>
      <c r="BE63" s="2"/>
      <c r="BF63" s="2"/>
      <c r="BG63" s="86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</row>
    <row r="64" ht="15.75" customHeight="1"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86"/>
      <c r="BD64" s="2"/>
      <c r="BE64" s="2"/>
      <c r="BF64" s="2"/>
      <c r="BG64" s="86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</row>
    <row r="65" ht="15.75" customHeight="1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</row>
    <row r="66" ht="15.75" customHeight="1"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</row>
    <row r="67" ht="15.75" customHeight="1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</row>
    <row r="68" ht="15.75" customHeight="1"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</row>
    <row r="69" ht="15.75" customHeight="1"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</row>
    <row r="70" ht="15.75" customHeight="1"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</row>
    <row r="71" ht="15.75" customHeight="1"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</row>
    <row r="72" ht="15.75" customHeight="1"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</row>
    <row r="73" ht="15.75" customHeight="1"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</row>
    <row r="74" ht="15.75" customHeight="1"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</row>
    <row r="75" ht="15.75" customHeight="1"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</row>
    <row r="76" ht="15.75" customHeight="1"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</row>
    <row r="77" ht="15.75" customHeight="1"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</row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3">
    <mergeCell ref="AP24:AQ25"/>
    <mergeCell ref="AR24:AS25"/>
    <mergeCell ref="AB24:AC25"/>
    <mergeCell ref="AD24:AE25"/>
    <mergeCell ref="AF24:AG25"/>
    <mergeCell ref="AH24:AI25"/>
    <mergeCell ref="AJ24:AK25"/>
    <mergeCell ref="AL24:AM25"/>
    <mergeCell ref="AN24:AO25"/>
    <mergeCell ref="D25:D26"/>
    <mergeCell ref="E25:E26"/>
    <mergeCell ref="F25:F26"/>
    <mergeCell ref="G25:G26"/>
    <mergeCell ref="A15:B15"/>
    <mergeCell ref="A16:B17"/>
    <mergeCell ref="A18:B22"/>
    <mergeCell ref="A23:G24"/>
    <mergeCell ref="A25:A26"/>
    <mergeCell ref="B25:B26"/>
    <mergeCell ref="C25:C26"/>
    <mergeCell ref="BH25:BI25"/>
    <mergeCell ref="BJ25:BK25"/>
    <mergeCell ref="AT24:AU25"/>
    <mergeCell ref="AV24:AW25"/>
    <mergeCell ref="AX24:AY25"/>
    <mergeCell ref="AZ24:BA25"/>
    <mergeCell ref="BB24:BC25"/>
    <mergeCell ref="BD24:BE25"/>
    <mergeCell ref="BF24:BG25"/>
    <mergeCell ref="B6:M7"/>
    <mergeCell ref="A9:B9"/>
    <mergeCell ref="C9:W9"/>
    <mergeCell ref="A10:B10"/>
    <mergeCell ref="C10:W10"/>
    <mergeCell ref="A11:B11"/>
    <mergeCell ref="C11:W11"/>
    <mergeCell ref="A12:B12"/>
    <mergeCell ref="C12:W12"/>
    <mergeCell ref="A13:B13"/>
    <mergeCell ref="C13:W13"/>
    <mergeCell ref="A14:B14"/>
    <mergeCell ref="C14:W14"/>
    <mergeCell ref="C15:W15"/>
    <mergeCell ref="D22:W22"/>
    <mergeCell ref="M23:BG23"/>
    <mergeCell ref="BH23:BM24"/>
    <mergeCell ref="BL25:BM25"/>
    <mergeCell ref="D16:W16"/>
    <mergeCell ref="D17:W17"/>
    <mergeCell ref="D18:W18"/>
    <mergeCell ref="D19:W19"/>
    <mergeCell ref="D20:W20"/>
    <mergeCell ref="D21:W21"/>
    <mergeCell ref="H23:L24"/>
    <mergeCell ref="T24:T26"/>
    <mergeCell ref="U24:U26"/>
    <mergeCell ref="V24:V26"/>
    <mergeCell ref="W24:W26"/>
    <mergeCell ref="X24:X26"/>
    <mergeCell ref="Y24:Y26"/>
    <mergeCell ref="Z24:AA25"/>
    <mergeCell ref="H25:H26"/>
    <mergeCell ref="I25:I26"/>
    <mergeCell ref="J25:J26"/>
    <mergeCell ref="K25:K26"/>
    <mergeCell ref="L25:L26"/>
    <mergeCell ref="M24:M26"/>
    <mergeCell ref="N24:N26"/>
    <mergeCell ref="O24:O26"/>
    <mergeCell ref="P24:P26"/>
    <mergeCell ref="Q24:Q26"/>
    <mergeCell ref="R24:R26"/>
    <mergeCell ref="S24:S26"/>
  </mergeCells>
  <dataValidations>
    <dataValidation type="list" allowBlank="1" showErrorMessage="1" sqref="D17">
      <formula1>metavp</formula1>
    </dataValidation>
    <dataValidation type="list" allowBlank="1" showErrorMessage="1" sqref="D18">
      <formula1>objetivopeg</formula1>
    </dataValidation>
    <dataValidation type="list" allowBlank="1" showErrorMessage="1" sqref="D22">
      <formula1>resultadoss2</formula1>
    </dataValidation>
    <dataValidation type="list" allowBlank="1" showErrorMessage="1" sqref="D16">
      <formula1>objetivosvp</formula1>
    </dataValidation>
    <dataValidation type="list" allowBlank="1" showErrorMessage="1" sqref="D21">
      <formula1>resultadoss1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953734"/>
    <pageSetUpPr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4.43" defaultRowHeight="15.0"/>
  <cols>
    <col customWidth="1" min="1" max="1" width="23.0"/>
    <col customWidth="1" min="2" max="2" width="39.86"/>
    <col customWidth="1" min="3" max="3" width="35.14"/>
    <col customWidth="1" min="4" max="4" width="25.14"/>
    <col customWidth="1" min="5" max="6" width="26.43"/>
    <col customWidth="1" min="7" max="7" width="18.29"/>
    <col customWidth="1" min="8" max="8" width="7.71"/>
    <col customWidth="1" min="9" max="9" width="11.43"/>
    <col customWidth="1" min="10" max="10" width="11.29"/>
    <col customWidth="1" min="11" max="11" width="10.86"/>
    <col customWidth="1" min="12" max="12" width="9.71"/>
    <col customWidth="1" min="13" max="13" width="8.14"/>
    <col customWidth="1" min="14" max="14" width="80.0"/>
    <col customWidth="1" min="15" max="15" width="14.43"/>
    <col customWidth="1" min="16" max="16" width="17.14"/>
    <col customWidth="1" min="17" max="18" width="14.43"/>
    <col customWidth="1" min="19" max="19" width="13.29"/>
    <col customWidth="1" min="20" max="20" width="14.43"/>
    <col customWidth="1" min="21" max="21" width="17.14"/>
    <col customWidth="1" min="22" max="22" width="14.43"/>
    <col customWidth="1" min="23" max="23" width="17.43"/>
    <col customWidth="1" min="24" max="25" width="19.14"/>
    <col customWidth="1" min="26" max="26" width="7.29"/>
    <col customWidth="1" min="27" max="27" width="14.43"/>
    <col customWidth="1" min="28" max="28" width="7.29"/>
    <col customWidth="1" min="29" max="29" width="14.43"/>
    <col customWidth="1" min="30" max="30" width="7.29"/>
    <col customWidth="1" min="31" max="31" width="14.43"/>
    <col customWidth="1" min="32" max="32" width="7.29"/>
    <col customWidth="1" min="33" max="33" width="14.43"/>
    <col customWidth="1" min="34" max="34" width="7.29"/>
    <col customWidth="1" min="35" max="35" width="14.43"/>
    <col customWidth="1" min="36" max="36" width="7.29"/>
    <col customWidth="1" min="37" max="37" width="14.43"/>
    <col customWidth="1" min="38" max="38" width="7.29"/>
    <col customWidth="1" min="39" max="39" width="14.43"/>
    <col customWidth="1" min="40" max="40" width="7.29"/>
    <col customWidth="1" min="41" max="41" width="14.43"/>
    <col customWidth="1" min="42" max="42" width="7.29"/>
    <col customWidth="1" min="43" max="43" width="14.43"/>
    <col customWidth="1" min="44" max="44" width="7.29"/>
    <col customWidth="1" min="45" max="45" width="14.43"/>
    <col customWidth="1" min="46" max="46" width="7.29"/>
    <col customWidth="1" min="47" max="47" width="14.43"/>
    <col customWidth="1" min="48" max="48" width="7.29"/>
    <col customWidth="1" min="49" max="49" width="14.43"/>
    <col customWidth="1" min="50" max="50" width="7.29"/>
    <col customWidth="1" min="51" max="51" width="14.43"/>
    <col customWidth="1" min="52" max="52" width="7.29"/>
    <col customWidth="1" min="53" max="53" width="14.43"/>
    <col customWidth="1" min="54" max="54" width="6.71"/>
    <col customWidth="1" min="55" max="55" width="14.43"/>
    <col customWidth="1" min="56" max="56" width="7.29"/>
    <col customWidth="1" min="57" max="57" width="14.43"/>
    <col customWidth="1" min="58" max="58" width="11.57"/>
    <col customWidth="1" min="59" max="59" width="15.57"/>
    <col customWidth="1" hidden="1" min="60" max="60" width="11.57"/>
    <col customWidth="1" hidden="1" min="61" max="61" width="15.57"/>
    <col customWidth="1" hidden="1" min="62" max="62" width="11.57"/>
    <col customWidth="1" hidden="1" min="63" max="63" width="15.57"/>
    <col customWidth="1" hidden="1" min="64" max="64" width="11.57"/>
    <col customWidth="1" hidden="1" min="65" max="65" width="15.57"/>
    <col customWidth="1" min="66" max="74" width="11.57"/>
  </cols>
  <sheetData>
    <row r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</row>
    <row r="2">
      <c r="B2" s="1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  <c r="O2" s="4"/>
      <c r="P2" s="4"/>
      <c r="Q2" s="4"/>
      <c r="R2" s="4"/>
      <c r="S2" s="4"/>
      <c r="T2" s="4"/>
      <c r="U2" s="4"/>
    </row>
    <row r="3">
      <c r="B3" s="1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"/>
      <c r="O3" s="4"/>
      <c r="P3" s="4"/>
      <c r="Q3" s="4"/>
      <c r="R3" s="4"/>
      <c r="S3" s="4"/>
      <c r="T3" s="4"/>
      <c r="U3" s="4"/>
    </row>
    <row r="4">
      <c r="B4" s="1"/>
      <c r="C4" s="1"/>
      <c r="D4" s="5"/>
      <c r="E4" s="5"/>
      <c r="F4" s="5"/>
      <c r="G4" s="5"/>
      <c r="H4" s="5"/>
      <c r="I4" s="5"/>
      <c r="J4" s="5"/>
      <c r="K4" s="5"/>
      <c r="L4" s="5"/>
      <c r="M4" s="5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>
      <c r="B5" s="1"/>
      <c r="C5" s="1"/>
      <c r="D5" s="5"/>
      <c r="E5" s="5"/>
      <c r="F5" s="5"/>
      <c r="G5" s="5"/>
      <c r="H5" s="5"/>
      <c r="I5" s="5"/>
      <c r="J5" s="5"/>
      <c r="K5" s="5"/>
      <c r="L5" s="5"/>
      <c r="M5" s="5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>
      <c r="B6" s="7" t="s">
        <v>0</v>
      </c>
      <c r="C6" s="8"/>
      <c r="D6" s="8"/>
      <c r="E6" s="8"/>
      <c r="F6" s="8"/>
      <c r="G6" s="8"/>
      <c r="H6" s="8"/>
      <c r="I6" s="8"/>
      <c r="J6" s="8"/>
      <c r="K6" s="8"/>
      <c r="L6" s="8"/>
      <c r="M6" s="9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33.75" customHeight="1">
      <c r="B7" s="10"/>
      <c r="C7" s="11"/>
      <c r="D7" s="11"/>
      <c r="E7" s="11"/>
      <c r="F7" s="11"/>
      <c r="G7" s="11"/>
      <c r="H7" s="11"/>
      <c r="I7" s="11"/>
      <c r="J7" s="11"/>
      <c r="K7" s="11"/>
      <c r="L7" s="11"/>
      <c r="M7" s="12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</row>
    <row r="8" ht="9.0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4"/>
      <c r="O8" s="2"/>
      <c r="P8" s="2"/>
      <c r="Q8" s="2"/>
      <c r="R8" s="2"/>
      <c r="S8" s="2"/>
      <c r="T8" s="2"/>
      <c r="U8" s="2"/>
      <c r="V8" s="2"/>
      <c r="W8" s="2"/>
      <c r="X8" s="2"/>
    </row>
    <row r="9">
      <c r="A9" s="15" t="s">
        <v>1</v>
      </c>
      <c r="B9" s="16"/>
      <c r="C9" s="17" t="s">
        <v>2</v>
      </c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9"/>
      <c r="X9" s="39"/>
    </row>
    <row r="10">
      <c r="A10" s="20" t="s">
        <v>3</v>
      </c>
      <c r="B10" s="19"/>
      <c r="C10" s="17" t="s">
        <v>4</v>
      </c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9"/>
      <c r="X10" s="39"/>
    </row>
    <row r="11" ht="48.0" customHeight="1">
      <c r="A11" s="21" t="s">
        <v>5</v>
      </c>
      <c r="B11" s="19"/>
      <c r="C11" s="22" t="s">
        <v>152</v>
      </c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9"/>
      <c r="X11" s="23"/>
    </row>
    <row r="12" ht="46.5" customHeight="1">
      <c r="A12" s="21" t="s">
        <v>7</v>
      </c>
      <c r="B12" s="19"/>
      <c r="C12" s="22" t="s">
        <v>153</v>
      </c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9"/>
      <c r="X12" s="24"/>
    </row>
    <row r="13" ht="33.0" customHeight="1">
      <c r="A13" s="20" t="s">
        <v>9</v>
      </c>
      <c r="B13" s="19"/>
      <c r="C13" s="22" t="s">
        <v>10</v>
      </c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9"/>
      <c r="X13" s="24"/>
    </row>
    <row r="14" ht="31.5" customHeight="1">
      <c r="A14" s="25" t="s">
        <v>11</v>
      </c>
      <c r="B14" s="19"/>
      <c r="C14" s="22" t="s">
        <v>12</v>
      </c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9"/>
      <c r="X14" s="24"/>
    </row>
    <row r="15" ht="31.5" customHeight="1">
      <c r="A15" s="25" t="s">
        <v>13</v>
      </c>
      <c r="B15" s="19"/>
      <c r="C15" s="26" t="s">
        <v>14</v>
      </c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9"/>
      <c r="X15" s="27"/>
    </row>
    <row r="16" ht="31.5" customHeight="1">
      <c r="A16" s="28" t="s">
        <v>15</v>
      </c>
      <c r="B16" s="29"/>
      <c r="C16" s="30" t="s">
        <v>16</v>
      </c>
      <c r="D16" s="22" t="s">
        <v>17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9"/>
      <c r="X16" s="31"/>
    </row>
    <row r="17">
      <c r="A17" s="32"/>
      <c r="B17" s="33"/>
      <c r="C17" s="30" t="s">
        <v>18</v>
      </c>
      <c r="D17" s="17" t="s">
        <v>19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9"/>
      <c r="X17" s="31"/>
    </row>
    <row r="18" ht="47.25" customHeight="1">
      <c r="A18" s="28" t="s">
        <v>20</v>
      </c>
      <c r="B18" s="29"/>
      <c r="C18" s="34" t="s">
        <v>21</v>
      </c>
      <c r="D18" s="17" t="s">
        <v>22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9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>
      <c r="A19" s="35"/>
      <c r="B19" s="36"/>
      <c r="C19" s="34" t="s">
        <v>23</v>
      </c>
      <c r="D19" s="17" t="s">
        <v>24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9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ht="15.75" customHeight="1">
      <c r="A20" s="35"/>
      <c r="B20" s="36"/>
      <c r="C20" s="37" t="s">
        <v>16</v>
      </c>
      <c r="D20" s="38" t="s">
        <v>25</v>
      </c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ht="15.75" customHeight="1">
      <c r="A21" s="35"/>
      <c r="B21" s="36"/>
      <c r="C21" s="37" t="s">
        <v>26</v>
      </c>
      <c r="D21" s="38" t="s">
        <v>27</v>
      </c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ht="15.75" customHeight="1">
      <c r="A22" s="32"/>
      <c r="B22" s="33"/>
      <c r="C22" s="37" t="s">
        <v>28</v>
      </c>
      <c r="D22" s="40" t="s">
        <v>29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9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ht="26.25" customHeight="1">
      <c r="A23" s="42" t="s">
        <v>30</v>
      </c>
      <c r="B23" s="43"/>
      <c r="C23" s="43"/>
      <c r="D23" s="43"/>
      <c r="E23" s="43"/>
      <c r="F23" s="43"/>
      <c r="G23" s="29"/>
      <c r="H23" s="44" t="s">
        <v>31</v>
      </c>
      <c r="I23" s="43"/>
      <c r="J23" s="43"/>
      <c r="K23" s="43"/>
      <c r="L23" s="45"/>
      <c r="M23" s="46" t="s">
        <v>32</v>
      </c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8"/>
      <c r="BH23" s="49" t="s">
        <v>33</v>
      </c>
      <c r="BI23" s="43"/>
      <c r="BJ23" s="43"/>
      <c r="BK23" s="43"/>
      <c r="BL23" s="43"/>
      <c r="BM23" s="29"/>
      <c r="BN23" s="2"/>
      <c r="BO23" s="2"/>
      <c r="BP23" s="2"/>
      <c r="BQ23" s="2"/>
      <c r="BR23" s="2"/>
      <c r="BS23" s="2"/>
      <c r="BT23" s="2"/>
      <c r="BU23" s="2"/>
      <c r="BV23" s="2"/>
    </row>
    <row r="24" ht="30.0" customHeight="1">
      <c r="A24" s="32"/>
      <c r="B24" s="50"/>
      <c r="C24" s="50"/>
      <c r="D24" s="50"/>
      <c r="E24" s="50"/>
      <c r="F24" s="50"/>
      <c r="G24" s="33"/>
      <c r="H24" s="51"/>
      <c r="I24" s="11"/>
      <c r="J24" s="11"/>
      <c r="K24" s="11"/>
      <c r="L24" s="12"/>
      <c r="M24" s="52" t="s">
        <v>34</v>
      </c>
      <c r="N24" s="53" t="s">
        <v>35</v>
      </c>
      <c r="O24" s="53" t="s">
        <v>36</v>
      </c>
      <c r="P24" s="53" t="s">
        <v>37</v>
      </c>
      <c r="Q24" s="53" t="s">
        <v>38</v>
      </c>
      <c r="R24" s="53" t="s">
        <v>39</v>
      </c>
      <c r="S24" s="54" t="s">
        <v>40</v>
      </c>
      <c r="T24" s="54" t="s">
        <v>41</v>
      </c>
      <c r="U24" s="54" t="s">
        <v>42</v>
      </c>
      <c r="V24" s="54" t="s">
        <v>43</v>
      </c>
      <c r="W24" s="54" t="s">
        <v>44</v>
      </c>
      <c r="X24" s="53" t="s">
        <v>45</v>
      </c>
      <c r="Y24" s="53" t="s">
        <v>46</v>
      </c>
      <c r="Z24" s="55" t="s">
        <v>47</v>
      </c>
      <c r="AA24" s="56"/>
      <c r="AB24" s="57" t="s">
        <v>48</v>
      </c>
      <c r="AC24" s="56"/>
      <c r="AD24" s="57" t="s">
        <v>49</v>
      </c>
      <c r="AE24" s="56"/>
      <c r="AF24" s="58" t="s">
        <v>50</v>
      </c>
      <c r="AG24" s="56"/>
      <c r="AH24" s="57" t="s">
        <v>51</v>
      </c>
      <c r="AI24" s="56"/>
      <c r="AJ24" s="57" t="s">
        <v>52</v>
      </c>
      <c r="AK24" s="56"/>
      <c r="AL24" s="57" t="s">
        <v>53</v>
      </c>
      <c r="AM24" s="56"/>
      <c r="AN24" s="58" t="s">
        <v>54</v>
      </c>
      <c r="AO24" s="56"/>
      <c r="AP24" s="57" t="s">
        <v>55</v>
      </c>
      <c r="AQ24" s="56"/>
      <c r="AR24" s="57" t="s">
        <v>56</v>
      </c>
      <c r="AS24" s="56"/>
      <c r="AT24" s="57" t="s">
        <v>57</v>
      </c>
      <c r="AU24" s="56"/>
      <c r="AV24" s="58" t="s">
        <v>58</v>
      </c>
      <c r="AW24" s="56"/>
      <c r="AX24" s="57" t="s">
        <v>59</v>
      </c>
      <c r="AY24" s="56"/>
      <c r="AZ24" s="57" t="s">
        <v>60</v>
      </c>
      <c r="BA24" s="56"/>
      <c r="BB24" s="57" t="s">
        <v>61</v>
      </c>
      <c r="BC24" s="56"/>
      <c r="BD24" s="58" t="s">
        <v>62</v>
      </c>
      <c r="BE24" s="56"/>
      <c r="BF24" s="59" t="s">
        <v>63</v>
      </c>
      <c r="BG24" s="29"/>
      <c r="BH24" s="32"/>
      <c r="BI24" s="50"/>
      <c r="BJ24" s="50"/>
      <c r="BK24" s="50"/>
      <c r="BL24" s="50"/>
      <c r="BM24" s="33"/>
      <c r="BN24" s="2"/>
      <c r="BO24" s="2"/>
      <c r="BP24" s="2"/>
      <c r="BQ24" s="2"/>
      <c r="BR24" s="2"/>
      <c r="BS24" s="2"/>
      <c r="BT24" s="2"/>
      <c r="BU24" s="2"/>
      <c r="BV24" s="2"/>
    </row>
    <row r="25" ht="33.0" customHeight="1">
      <c r="A25" s="60" t="s">
        <v>64</v>
      </c>
      <c r="B25" s="60" t="s">
        <v>65</v>
      </c>
      <c r="C25" s="60" t="s">
        <v>66</v>
      </c>
      <c r="D25" s="60" t="s">
        <v>67</v>
      </c>
      <c r="E25" s="60" t="s">
        <v>68</v>
      </c>
      <c r="F25" s="60" t="s">
        <v>69</v>
      </c>
      <c r="G25" s="60" t="s">
        <v>70</v>
      </c>
      <c r="H25" s="61" t="s">
        <v>71</v>
      </c>
      <c r="I25" s="61" t="s">
        <v>72</v>
      </c>
      <c r="J25" s="61" t="s">
        <v>73</v>
      </c>
      <c r="K25" s="61" t="s">
        <v>74</v>
      </c>
      <c r="L25" s="61" t="s">
        <v>75</v>
      </c>
      <c r="M25" s="62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4"/>
      <c r="AA25" s="33"/>
      <c r="AB25" s="32"/>
      <c r="AC25" s="33"/>
      <c r="AD25" s="32"/>
      <c r="AE25" s="33"/>
      <c r="AF25" s="32"/>
      <c r="AG25" s="33"/>
      <c r="AH25" s="32"/>
      <c r="AI25" s="33"/>
      <c r="AJ25" s="32"/>
      <c r="AK25" s="33"/>
      <c r="AL25" s="32"/>
      <c r="AM25" s="33"/>
      <c r="AN25" s="32"/>
      <c r="AO25" s="33"/>
      <c r="AP25" s="32"/>
      <c r="AQ25" s="33"/>
      <c r="AR25" s="32"/>
      <c r="AS25" s="33"/>
      <c r="AT25" s="32"/>
      <c r="AU25" s="33"/>
      <c r="AV25" s="32"/>
      <c r="AW25" s="33"/>
      <c r="AX25" s="32"/>
      <c r="AY25" s="33"/>
      <c r="AZ25" s="32"/>
      <c r="BA25" s="33"/>
      <c r="BB25" s="32"/>
      <c r="BC25" s="33"/>
      <c r="BD25" s="32"/>
      <c r="BE25" s="33"/>
      <c r="BF25" s="32"/>
      <c r="BG25" s="33"/>
      <c r="BH25" s="65">
        <v>2024.0</v>
      </c>
      <c r="BI25" s="19"/>
      <c r="BJ25" s="65">
        <v>2025.0</v>
      </c>
      <c r="BK25" s="19"/>
      <c r="BL25" s="65">
        <v>2026.0</v>
      </c>
      <c r="BM25" s="19"/>
      <c r="BN25" s="2"/>
      <c r="BO25" s="2"/>
      <c r="BP25" s="2"/>
      <c r="BQ25" s="2"/>
      <c r="BR25" s="2"/>
      <c r="BS25" s="2"/>
      <c r="BT25" s="2"/>
      <c r="BU25" s="2"/>
      <c r="BV25" s="2"/>
    </row>
    <row r="26" ht="30.0" customHeight="1">
      <c r="A26" s="66"/>
      <c r="B26" s="66"/>
      <c r="C26" s="66"/>
      <c r="D26" s="66"/>
      <c r="E26" s="66"/>
      <c r="F26" s="66"/>
      <c r="G26" s="66"/>
      <c r="H26" s="67"/>
      <c r="I26" s="67"/>
      <c r="J26" s="67"/>
      <c r="K26" s="67"/>
      <c r="L26" s="67"/>
      <c r="M26" s="68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9" t="s">
        <v>76</v>
      </c>
      <c r="AA26" s="69" t="s">
        <v>77</v>
      </c>
      <c r="AB26" s="69" t="s">
        <v>76</v>
      </c>
      <c r="AC26" s="69" t="s">
        <v>77</v>
      </c>
      <c r="AD26" s="69" t="s">
        <v>76</v>
      </c>
      <c r="AE26" s="69" t="s">
        <v>77</v>
      </c>
      <c r="AF26" s="70" t="s">
        <v>76</v>
      </c>
      <c r="AG26" s="70" t="s">
        <v>77</v>
      </c>
      <c r="AH26" s="69" t="s">
        <v>76</v>
      </c>
      <c r="AI26" s="69" t="s">
        <v>77</v>
      </c>
      <c r="AJ26" s="69" t="s">
        <v>76</v>
      </c>
      <c r="AK26" s="69" t="s">
        <v>77</v>
      </c>
      <c r="AL26" s="69" t="s">
        <v>76</v>
      </c>
      <c r="AM26" s="69" t="s">
        <v>77</v>
      </c>
      <c r="AN26" s="70" t="s">
        <v>76</v>
      </c>
      <c r="AO26" s="70" t="s">
        <v>77</v>
      </c>
      <c r="AP26" s="69" t="s">
        <v>76</v>
      </c>
      <c r="AQ26" s="69" t="s">
        <v>77</v>
      </c>
      <c r="AR26" s="69" t="s">
        <v>76</v>
      </c>
      <c r="AS26" s="69" t="s">
        <v>77</v>
      </c>
      <c r="AT26" s="69" t="s">
        <v>76</v>
      </c>
      <c r="AU26" s="69" t="s">
        <v>77</v>
      </c>
      <c r="AV26" s="70" t="s">
        <v>76</v>
      </c>
      <c r="AW26" s="70" t="s">
        <v>77</v>
      </c>
      <c r="AX26" s="69" t="s">
        <v>76</v>
      </c>
      <c r="AY26" s="69" t="s">
        <v>77</v>
      </c>
      <c r="AZ26" s="69" t="s">
        <v>76</v>
      </c>
      <c r="BA26" s="69" t="s">
        <v>77</v>
      </c>
      <c r="BB26" s="69" t="s">
        <v>76</v>
      </c>
      <c r="BC26" s="69" t="s">
        <v>77</v>
      </c>
      <c r="BD26" s="70" t="s">
        <v>76</v>
      </c>
      <c r="BE26" s="70" t="s">
        <v>77</v>
      </c>
      <c r="BF26" s="71" t="s">
        <v>76</v>
      </c>
      <c r="BG26" s="71" t="s">
        <v>77</v>
      </c>
      <c r="BH26" s="70" t="s">
        <v>76</v>
      </c>
      <c r="BI26" s="72" t="s">
        <v>77</v>
      </c>
      <c r="BJ26" s="72" t="s">
        <v>76</v>
      </c>
      <c r="BK26" s="72" t="s">
        <v>77</v>
      </c>
      <c r="BL26" s="72" t="s">
        <v>76</v>
      </c>
      <c r="BM26" s="72" t="s">
        <v>77</v>
      </c>
      <c r="BN26" s="2"/>
      <c r="BO26" s="2"/>
      <c r="BP26" s="2"/>
      <c r="BQ26" s="2"/>
      <c r="BR26" s="2"/>
      <c r="BS26" s="2"/>
      <c r="BT26" s="2"/>
      <c r="BU26" s="2"/>
      <c r="BV26" s="2"/>
    </row>
    <row r="27" ht="89.25" customHeight="1">
      <c r="A27" s="76"/>
      <c r="B27" s="76"/>
      <c r="C27" s="76"/>
      <c r="D27" s="76"/>
      <c r="E27" s="76"/>
      <c r="F27" s="76"/>
      <c r="G27" s="76"/>
      <c r="H27" s="77" t="s">
        <v>82</v>
      </c>
      <c r="I27" s="78">
        <v>147.0</v>
      </c>
      <c r="J27" s="78">
        <v>1.0</v>
      </c>
      <c r="K27" s="77" t="s">
        <v>81</v>
      </c>
      <c r="L27" s="77" t="s">
        <v>139</v>
      </c>
      <c r="M27" s="95" t="s">
        <v>83</v>
      </c>
      <c r="N27" s="79" t="s">
        <v>154</v>
      </c>
      <c r="O27" s="78">
        <v>152.0</v>
      </c>
      <c r="P27" s="78" t="s">
        <v>92</v>
      </c>
      <c r="Q27" s="78">
        <v>4.0</v>
      </c>
      <c r="R27" s="79" t="s">
        <v>86</v>
      </c>
      <c r="S27" s="78">
        <v>10000.0</v>
      </c>
      <c r="T27" s="78" t="s">
        <v>87</v>
      </c>
      <c r="U27" s="78">
        <v>11.0</v>
      </c>
      <c r="V27" s="77" t="s">
        <v>139</v>
      </c>
      <c r="W27" s="79" t="s">
        <v>88</v>
      </c>
      <c r="X27" s="78" t="s">
        <v>89</v>
      </c>
      <c r="Y27" s="79" t="s">
        <v>155</v>
      </c>
      <c r="Z27" s="78"/>
      <c r="AA27" s="80"/>
      <c r="AB27" s="78"/>
      <c r="AC27" s="80"/>
      <c r="AD27" s="78"/>
      <c r="AE27" s="80"/>
      <c r="AF27" s="78">
        <f t="shared" ref="AF27:AG27" si="1">Z27+AB27+AD27</f>
        <v>0</v>
      </c>
      <c r="AG27" s="80">
        <f t="shared" si="1"/>
        <v>0</v>
      </c>
      <c r="AH27" s="78"/>
      <c r="AI27" s="80"/>
      <c r="AJ27" s="78"/>
      <c r="AK27" s="80"/>
      <c r="AL27" s="78"/>
      <c r="AM27" s="80"/>
      <c r="AN27" s="78">
        <f t="shared" ref="AN27:AO27" si="2">AH27+AJ27+AL27</f>
        <v>0</v>
      </c>
      <c r="AO27" s="80">
        <f t="shared" si="2"/>
        <v>0</v>
      </c>
      <c r="AP27" s="78"/>
      <c r="AQ27" s="80"/>
      <c r="AR27" s="78"/>
      <c r="AS27" s="80"/>
      <c r="AT27" s="78"/>
      <c r="AU27" s="80"/>
      <c r="AV27" s="78">
        <f t="shared" ref="AV27:AW27" si="3">AP27+AR27+AT27</f>
        <v>0</v>
      </c>
      <c r="AW27" s="80">
        <f t="shared" si="3"/>
        <v>0</v>
      </c>
      <c r="AX27" s="78"/>
      <c r="AY27" s="80"/>
      <c r="AZ27" s="78"/>
      <c r="BA27" s="80"/>
      <c r="BB27" s="78"/>
      <c r="BC27" s="80"/>
      <c r="BD27" s="78"/>
      <c r="BE27" s="80"/>
      <c r="BF27" s="78">
        <f t="shared" ref="BF27:BF33" si="4">BD27+AV27+AN27+AF27</f>
        <v>0</v>
      </c>
      <c r="BG27" s="80">
        <f t="shared" ref="BG27:BG28" si="5">AG27+AO27+AW27+BE27</f>
        <v>0</v>
      </c>
      <c r="BH27" s="96"/>
      <c r="BI27" s="80"/>
      <c r="BJ27" s="78"/>
      <c r="BK27" s="80"/>
      <c r="BL27" s="78"/>
      <c r="BM27" s="80"/>
      <c r="BN27" s="2"/>
      <c r="BO27" s="2"/>
      <c r="BP27" s="2"/>
      <c r="BQ27" s="2"/>
      <c r="BR27" s="2"/>
      <c r="BS27" s="2"/>
      <c r="BT27" s="2"/>
      <c r="BU27" s="2"/>
      <c r="BV27" s="2"/>
    </row>
    <row r="28" ht="89.25" customHeight="1">
      <c r="A28" s="76"/>
      <c r="B28" s="76"/>
      <c r="C28" s="76"/>
      <c r="D28" s="76"/>
      <c r="E28" s="76"/>
      <c r="F28" s="76"/>
      <c r="G28" s="76"/>
      <c r="H28" s="77" t="s">
        <v>82</v>
      </c>
      <c r="I28" s="78">
        <v>147.0</v>
      </c>
      <c r="J28" s="78">
        <v>1.0</v>
      </c>
      <c r="K28" s="77" t="s">
        <v>81</v>
      </c>
      <c r="L28" s="77" t="s">
        <v>139</v>
      </c>
      <c r="M28" s="95" t="s">
        <v>156</v>
      </c>
      <c r="N28" s="89" t="s">
        <v>157</v>
      </c>
      <c r="O28" s="78">
        <v>152.0</v>
      </c>
      <c r="P28" s="78" t="s">
        <v>92</v>
      </c>
      <c r="Q28" s="78">
        <v>4.0</v>
      </c>
      <c r="R28" s="79" t="s">
        <v>86</v>
      </c>
      <c r="S28" s="78">
        <v>10000.0</v>
      </c>
      <c r="T28" s="78" t="s">
        <v>87</v>
      </c>
      <c r="U28" s="78">
        <v>11.0</v>
      </c>
      <c r="V28" s="77" t="s">
        <v>139</v>
      </c>
      <c r="W28" s="79" t="s">
        <v>88</v>
      </c>
      <c r="X28" s="78" t="s">
        <v>89</v>
      </c>
      <c r="Y28" s="79" t="s">
        <v>158</v>
      </c>
      <c r="Z28" s="78"/>
      <c r="AA28" s="80"/>
      <c r="AB28" s="78">
        <v>1.0</v>
      </c>
      <c r="AC28" s="80"/>
      <c r="AD28" s="78"/>
      <c r="AE28" s="80"/>
      <c r="AF28" s="78">
        <f t="shared" ref="AF28:AF31" si="6">Z28+AB28+AD28</f>
        <v>1</v>
      </c>
      <c r="AG28" s="80"/>
      <c r="AH28" s="78">
        <v>1.0</v>
      </c>
      <c r="AI28" s="80"/>
      <c r="AJ28" s="78"/>
      <c r="AK28" s="80"/>
      <c r="AL28" s="78"/>
      <c r="AM28" s="80"/>
      <c r="AN28" s="78">
        <f>$AH$28+AJ28+AL28</f>
        <v>1</v>
      </c>
      <c r="AO28" s="80"/>
      <c r="AP28" s="78"/>
      <c r="AQ28" s="80"/>
      <c r="AR28" s="78"/>
      <c r="AS28" s="80"/>
      <c r="AT28" s="78">
        <v>1.0</v>
      </c>
      <c r="AU28" s="80"/>
      <c r="AV28" s="78">
        <f>AP28+AR28+AT28</f>
        <v>1</v>
      </c>
      <c r="AW28" s="80"/>
      <c r="AX28" s="78"/>
      <c r="AY28" s="80"/>
      <c r="AZ28" s="78"/>
      <c r="BA28" s="80"/>
      <c r="BB28" s="78"/>
      <c r="BC28" s="80"/>
      <c r="BD28" s="78"/>
      <c r="BE28" s="80"/>
      <c r="BF28" s="78">
        <f t="shared" si="4"/>
        <v>3</v>
      </c>
      <c r="BG28" s="80">
        <f t="shared" si="5"/>
        <v>0</v>
      </c>
      <c r="BH28" s="96"/>
      <c r="BI28" s="80"/>
      <c r="BJ28" s="78"/>
      <c r="BK28" s="80"/>
      <c r="BL28" s="78"/>
      <c r="BM28" s="80"/>
      <c r="BN28" s="2"/>
      <c r="BO28" s="2"/>
      <c r="BP28" s="2"/>
      <c r="BQ28" s="2"/>
      <c r="BR28" s="2"/>
      <c r="BS28" s="2"/>
      <c r="BT28" s="2"/>
      <c r="BU28" s="2"/>
      <c r="BV28" s="2"/>
    </row>
    <row r="29" ht="89.25" customHeight="1">
      <c r="A29" s="76"/>
      <c r="B29" s="76"/>
      <c r="C29" s="76"/>
      <c r="D29" s="76"/>
      <c r="E29" s="76"/>
      <c r="F29" s="76"/>
      <c r="G29" s="76"/>
      <c r="H29" s="77" t="s">
        <v>82</v>
      </c>
      <c r="I29" s="78">
        <v>147.0</v>
      </c>
      <c r="J29" s="78">
        <v>1.0</v>
      </c>
      <c r="K29" s="77" t="s">
        <v>81</v>
      </c>
      <c r="L29" s="77" t="s">
        <v>139</v>
      </c>
      <c r="M29" s="95" t="s">
        <v>159</v>
      </c>
      <c r="N29" s="89" t="s">
        <v>160</v>
      </c>
      <c r="O29" s="78">
        <v>32.0</v>
      </c>
      <c r="P29" s="78" t="s">
        <v>96</v>
      </c>
      <c r="Q29" s="78">
        <v>1.0</v>
      </c>
      <c r="R29" s="79" t="s">
        <v>86</v>
      </c>
      <c r="S29" s="78">
        <v>10000.0</v>
      </c>
      <c r="T29" s="79" t="s">
        <v>87</v>
      </c>
      <c r="U29" s="78">
        <v>11.0</v>
      </c>
      <c r="V29" s="77" t="s">
        <v>139</v>
      </c>
      <c r="W29" s="79" t="s">
        <v>88</v>
      </c>
      <c r="X29" s="78" t="s">
        <v>161</v>
      </c>
      <c r="Y29" s="79" t="s">
        <v>89</v>
      </c>
      <c r="Z29" s="78">
        <v>1.0</v>
      </c>
      <c r="AA29" s="80"/>
      <c r="AB29" s="78"/>
      <c r="AC29" s="80"/>
      <c r="AD29" s="78"/>
      <c r="AE29" s="80"/>
      <c r="AF29" s="78">
        <f t="shared" si="6"/>
        <v>1</v>
      </c>
      <c r="AG29" s="80"/>
      <c r="AH29" s="78"/>
      <c r="AI29" s="80"/>
      <c r="AJ29" s="78"/>
      <c r="AK29" s="80"/>
      <c r="AL29" s="78"/>
      <c r="AM29" s="80"/>
      <c r="AN29" s="78"/>
      <c r="AO29" s="80"/>
      <c r="AP29" s="78"/>
      <c r="AQ29" s="80"/>
      <c r="AR29" s="78"/>
      <c r="AS29" s="80"/>
      <c r="AT29" s="78"/>
      <c r="AU29" s="80"/>
      <c r="AV29" s="78"/>
      <c r="AW29" s="80"/>
      <c r="AX29" s="78"/>
      <c r="AY29" s="80"/>
      <c r="AZ29" s="78"/>
      <c r="BA29" s="80"/>
      <c r="BB29" s="78"/>
      <c r="BC29" s="80"/>
      <c r="BD29" s="78"/>
      <c r="BE29" s="80"/>
      <c r="BF29" s="78">
        <f t="shared" si="4"/>
        <v>1</v>
      </c>
      <c r="BG29" s="80"/>
      <c r="BH29" s="96"/>
      <c r="BI29" s="80"/>
      <c r="BJ29" s="78"/>
      <c r="BK29" s="80"/>
      <c r="BL29" s="78"/>
      <c r="BM29" s="80"/>
      <c r="BN29" s="2"/>
      <c r="BO29" s="2"/>
      <c r="BP29" s="2"/>
      <c r="BQ29" s="2"/>
      <c r="BR29" s="2"/>
      <c r="BS29" s="2"/>
      <c r="BT29" s="2"/>
      <c r="BU29" s="2"/>
      <c r="BV29" s="2"/>
    </row>
    <row r="30" ht="89.25" customHeight="1">
      <c r="A30" s="76"/>
      <c r="B30" s="76"/>
      <c r="C30" s="76"/>
      <c r="D30" s="76"/>
      <c r="E30" s="76"/>
      <c r="F30" s="76"/>
      <c r="G30" s="76"/>
      <c r="H30" s="77" t="s">
        <v>82</v>
      </c>
      <c r="I30" s="78">
        <v>147.0</v>
      </c>
      <c r="J30" s="78">
        <v>1.0</v>
      </c>
      <c r="K30" s="77" t="s">
        <v>81</v>
      </c>
      <c r="L30" s="77" t="s">
        <v>139</v>
      </c>
      <c r="M30" s="95" t="s">
        <v>162</v>
      </c>
      <c r="N30" s="89" t="s">
        <v>163</v>
      </c>
      <c r="O30" s="78">
        <v>32.0</v>
      </c>
      <c r="P30" s="78" t="s">
        <v>96</v>
      </c>
      <c r="Q30" s="78">
        <v>1.0</v>
      </c>
      <c r="R30" s="79" t="s">
        <v>86</v>
      </c>
      <c r="S30" s="78">
        <v>10000.0</v>
      </c>
      <c r="T30" s="79" t="s">
        <v>87</v>
      </c>
      <c r="U30" s="78">
        <v>11.0</v>
      </c>
      <c r="V30" s="77" t="s">
        <v>139</v>
      </c>
      <c r="W30" s="79" t="s">
        <v>88</v>
      </c>
      <c r="X30" s="78" t="s">
        <v>89</v>
      </c>
      <c r="Y30" s="79" t="s">
        <v>164</v>
      </c>
      <c r="Z30" s="78">
        <v>1.0</v>
      </c>
      <c r="AA30" s="80"/>
      <c r="AB30" s="78">
        <v>1.0</v>
      </c>
      <c r="AC30" s="80"/>
      <c r="AD30" s="78"/>
      <c r="AE30" s="80"/>
      <c r="AF30" s="78">
        <f t="shared" si="6"/>
        <v>2</v>
      </c>
      <c r="AG30" s="80"/>
      <c r="AH30" s="78">
        <v>1.0</v>
      </c>
      <c r="AI30" s="80"/>
      <c r="AJ30" s="78">
        <v>1.0</v>
      </c>
      <c r="AK30" s="80"/>
      <c r="AL30" s="78"/>
      <c r="AM30" s="80"/>
      <c r="AN30" s="78">
        <f>$AH$28+AJ30+AL30</f>
        <v>2</v>
      </c>
      <c r="AO30" s="80"/>
      <c r="AP30" s="78"/>
      <c r="AQ30" s="80"/>
      <c r="AR30" s="78"/>
      <c r="AS30" s="80"/>
      <c r="AT30" s="78">
        <v>1.0</v>
      </c>
      <c r="AU30" s="80"/>
      <c r="AV30" s="78">
        <f t="shared" ref="AV30:AV31" si="7">AP30+AR30+AT30</f>
        <v>1</v>
      </c>
      <c r="AW30" s="80"/>
      <c r="AX30" s="78"/>
      <c r="AY30" s="80"/>
      <c r="AZ30" s="78"/>
      <c r="BA30" s="80"/>
      <c r="BB30" s="78">
        <v>1.0</v>
      </c>
      <c r="BC30" s="80"/>
      <c r="BD30" s="78">
        <f t="shared" ref="BD30:BD31" si="8">AX30+AZ30+BB30</f>
        <v>1</v>
      </c>
      <c r="BE30" s="80"/>
      <c r="BF30" s="78">
        <f t="shared" si="4"/>
        <v>6</v>
      </c>
      <c r="BG30" s="80">
        <f t="shared" ref="BG30:BG31" si="9">AG30+AO30+AW30+BE30</f>
        <v>0</v>
      </c>
      <c r="BH30" s="96"/>
      <c r="BI30" s="80"/>
      <c r="BJ30" s="78"/>
      <c r="BK30" s="80"/>
      <c r="BL30" s="78"/>
      <c r="BM30" s="80"/>
      <c r="BN30" s="2"/>
      <c r="BO30" s="2"/>
      <c r="BP30" s="2"/>
      <c r="BQ30" s="2"/>
      <c r="BR30" s="2"/>
      <c r="BS30" s="2"/>
      <c r="BT30" s="2"/>
      <c r="BU30" s="2"/>
      <c r="BV30" s="2"/>
    </row>
    <row r="31" ht="89.25" customHeight="1">
      <c r="A31" s="76"/>
      <c r="B31" s="76"/>
      <c r="C31" s="76"/>
      <c r="D31" s="76"/>
      <c r="E31" s="76"/>
      <c r="F31" s="76"/>
      <c r="G31" s="76"/>
      <c r="H31" s="77" t="s">
        <v>82</v>
      </c>
      <c r="I31" s="78">
        <v>147.0</v>
      </c>
      <c r="J31" s="78">
        <v>1.0</v>
      </c>
      <c r="K31" s="77" t="s">
        <v>81</v>
      </c>
      <c r="L31" s="77" t="s">
        <v>139</v>
      </c>
      <c r="M31" s="95" t="s">
        <v>165</v>
      </c>
      <c r="N31" s="89" t="s">
        <v>166</v>
      </c>
      <c r="O31" s="78">
        <v>32.0</v>
      </c>
      <c r="P31" s="78" t="s">
        <v>96</v>
      </c>
      <c r="Q31" s="78">
        <v>1.0</v>
      </c>
      <c r="R31" s="79" t="s">
        <v>86</v>
      </c>
      <c r="S31" s="78">
        <v>10000.0</v>
      </c>
      <c r="T31" s="79" t="s">
        <v>87</v>
      </c>
      <c r="U31" s="78">
        <v>11.0</v>
      </c>
      <c r="V31" s="77" t="s">
        <v>139</v>
      </c>
      <c r="W31" s="79" t="s">
        <v>88</v>
      </c>
      <c r="X31" s="78" t="s">
        <v>89</v>
      </c>
      <c r="Y31" s="79" t="s">
        <v>164</v>
      </c>
      <c r="Z31" s="78"/>
      <c r="AA31" s="80"/>
      <c r="AB31" s="78"/>
      <c r="AC31" s="80"/>
      <c r="AD31" s="78">
        <v>1.0</v>
      </c>
      <c r="AE31" s="80"/>
      <c r="AF31" s="78">
        <f t="shared" si="6"/>
        <v>1</v>
      </c>
      <c r="AG31" s="80"/>
      <c r="AH31" s="78"/>
      <c r="AI31" s="80"/>
      <c r="AJ31" s="78"/>
      <c r="AK31" s="80"/>
      <c r="AL31" s="78"/>
      <c r="AM31" s="80"/>
      <c r="AN31" s="78">
        <f t="shared" ref="AN31:AN32" si="10">AH31+AJ31+AL31</f>
        <v>0</v>
      </c>
      <c r="AO31" s="80"/>
      <c r="AP31" s="78"/>
      <c r="AQ31" s="80"/>
      <c r="AR31" s="78"/>
      <c r="AS31" s="80"/>
      <c r="AT31" s="78"/>
      <c r="AU31" s="80"/>
      <c r="AV31" s="78">
        <f t="shared" si="7"/>
        <v>0</v>
      </c>
      <c r="AW31" s="80">
        <f>AQ31+AS31+AU31</f>
        <v>0</v>
      </c>
      <c r="AX31" s="78"/>
      <c r="AY31" s="80"/>
      <c r="AZ31" s="78"/>
      <c r="BA31" s="80"/>
      <c r="BB31" s="78"/>
      <c r="BC31" s="80"/>
      <c r="BD31" s="78">
        <f t="shared" si="8"/>
        <v>0</v>
      </c>
      <c r="BE31" s="80"/>
      <c r="BF31" s="78">
        <f t="shared" si="4"/>
        <v>1</v>
      </c>
      <c r="BG31" s="80">
        <f t="shared" si="9"/>
        <v>0</v>
      </c>
      <c r="BH31" s="96"/>
      <c r="BI31" s="80"/>
      <c r="BJ31" s="78"/>
      <c r="BK31" s="80"/>
      <c r="BL31" s="78"/>
      <c r="BM31" s="80"/>
      <c r="BN31" s="2"/>
      <c r="BO31" s="2"/>
      <c r="BP31" s="2"/>
      <c r="BQ31" s="2"/>
      <c r="BR31" s="2"/>
      <c r="BS31" s="2"/>
      <c r="BT31" s="2"/>
      <c r="BU31" s="2"/>
      <c r="BV31" s="2"/>
    </row>
    <row r="32" ht="89.25" customHeight="1">
      <c r="A32" s="76"/>
      <c r="B32" s="76"/>
      <c r="C32" s="76"/>
      <c r="D32" s="76"/>
      <c r="E32" s="76"/>
      <c r="F32" s="76"/>
      <c r="G32" s="76"/>
      <c r="H32" s="77" t="s">
        <v>82</v>
      </c>
      <c r="I32" s="78">
        <v>147.0</v>
      </c>
      <c r="J32" s="78">
        <v>1.0</v>
      </c>
      <c r="K32" s="77" t="s">
        <v>81</v>
      </c>
      <c r="L32" s="77" t="s">
        <v>139</v>
      </c>
      <c r="M32" s="95" t="s">
        <v>167</v>
      </c>
      <c r="N32" s="89" t="s">
        <v>168</v>
      </c>
      <c r="O32" s="78" t="s">
        <v>169</v>
      </c>
      <c r="P32" s="78" t="s">
        <v>120</v>
      </c>
      <c r="Q32" s="78">
        <v>3.0</v>
      </c>
      <c r="R32" s="79" t="s">
        <v>86</v>
      </c>
      <c r="S32" s="78" t="s">
        <v>170</v>
      </c>
      <c r="T32" s="79" t="s">
        <v>117</v>
      </c>
      <c r="U32" s="78">
        <v>11.0</v>
      </c>
      <c r="V32" s="77" t="s">
        <v>139</v>
      </c>
      <c r="W32" s="79" t="s">
        <v>88</v>
      </c>
      <c r="X32" s="78" t="s">
        <v>89</v>
      </c>
      <c r="Y32" s="78" t="s">
        <v>103</v>
      </c>
      <c r="Z32" s="78"/>
      <c r="AA32" s="80"/>
      <c r="AB32" s="78"/>
      <c r="AC32" s="80"/>
      <c r="AD32" s="78"/>
      <c r="AE32" s="80"/>
      <c r="AF32" s="78"/>
      <c r="AG32" s="80"/>
      <c r="AH32" s="78">
        <v>1.0</v>
      </c>
      <c r="AI32" s="80"/>
      <c r="AJ32" s="78"/>
      <c r="AK32" s="80"/>
      <c r="AL32" s="78"/>
      <c r="AM32" s="80"/>
      <c r="AN32" s="78">
        <f t="shared" si="10"/>
        <v>1</v>
      </c>
      <c r="AO32" s="80"/>
      <c r="AP32" s="78"/>
      <c r="AQ32" s="80"/>
      <c r="AR32" s="78"/>
      <c r="AS32" s="80"/>
      <c r="AT32" s="78"/>
      <c r="AU32" s="80"/>
      <c r="AV32" s="78"/>
      <c r="AW32" s="80"/>
      <c r="AX32" s="78"/>
      <c r="AY32" s="80"/>
      <c r="AZ32" s="78"/>
      <c r="BA32" s="80"/>
      <c r="BB32" s="78"/>
      <c r="BC32" s="80"/>
      <c r="BD32" s="78"/>
      <c r="BE32" s="80"/>
      <c r="BF32" s="78">
        <f t="shared" si="4"/>
        <v>1</v>
      </c>
      <c r="BG32" s="80"/>
      <c r="BH32" s="96"/>
      <c r="BI32" s="80"/>
      <c r="BJ32" s="78"/>
      <c r="BK32" s="80"/>
      <c r="BL32" s="78"/>
      <c r="BM32" s="80"/>
      <c r="BN32" s="2"/>
      <c r="BO32" s="2"/>
      <c r="BP32" s="2"/>
      <c r="BQ32" s="2"/>
      <c r="BR32" s="2"/>
      <c r="BS32" s="2"/>
      <c r="BT32" s="2"/>
      <c r="BU32" s="2"/>
      <c r="BV32" s="2"/>
    </row>
    <row r="33" ht="89.25" customHeight="1">
      <c r="A33" s="76"/>
      <c r="B33" s="76"/>
      <c r="C33" s="76"/>
      <c r="D33" s="76"/>
      <c r="E33" s="76"/>
      <c r="F33" s="76"/>
      <c r="G33" s="76"/>
      <c r="H33" s="77" t="s">
        <v>82</v>
      </c>
      <c r="I33" s="78">
        <v>147.0</v>
      </c>
      <c r="J33" s="78">
        <v>1.0</v>
      </c>
      <c r="K33" s="77" t="s">
        <v>81</v>
      </c>
      <c r="L33" s="77" t="s">
        <v>139</v>
      </c>
      <c r="M33" s="95" t="s">
        <v>90</v>
      </c>
      <c r="N33" s="79" t="s">
        <v>171</v>
      </c>
      <c r="O33" s="78">
        <v>152.0</v>
      </c>
      <c r="P33" s="78" t="s">
        <v>172</v>
      </c>
      <c r="Q33" s="78">
        <v>4.0</v>
      </c>
      <c r="R33" s="79" t="s">
        <v>86</v>
      </c>
      <c r="S33" s="78" t="s">
        <v>173</v>
      </c>
      <c r="T33" s="78" t="s">
        <v>174</v>
      </c>
      <c r="U33" s="78">
        <v>11.0</v>
      </c>
      <c r="V33" s="77" t="s">
        <v>139</v>
      </c>
      <c r="W33" s="79" t="s">
        <v>88</v>
      </c>
      <c r="X33" s="78" t="s">
        <v>89</v>
      </c>
      <c r="Y33" s="78" t="s">
        <v>103</v>
      </c>
      <c r="Z33" s="78"/>
      <c r="AA33" s="80"/>
      <c r="AB33" s="78"/>
      <c r="AC33" s="80"/>
      <c r="AD33" s="78"/>
      <c r="AE33" s="80">
        <f>SUM(AE34:AE35)</f>
        <v>20000</v>
      </c>
      <c r="AF33" s="78"/>
      <c r="AG33" s="80">
        <f t="shared" ref="AG33:AG35" si="11">AE33+AC33+AA33</f>
        <v>20000</v>
      </c>
      <c r="AH33" s="78"/>
      <c r="AI33" s="80">
        <f>SUM(AI34:AI35)</f>
        <v>15000</v>
      </c>
      <c r="AJ33" s="78"/>
      <c r="AK33" s="80"/>
      <c r="AL33" s="78"/>
      <c r="AM33" s="80">
        <f>SUM(AM34:AM35)</f>
        <v>25000</v>
      </c>
      <c r="AN33" s="78"/>
      <c r="AO33" s="80">
        <f t="shared" ref="AO33:AO35" si="12">AM33+AK33+AI33</f>
        <v>40000</v>
      </c>
      <c r="AP33" s="78"/>
      <c r="AQ33" s="80">
        <f>SUM(AQ34:AQ35)</f>
        <v>10000</v>
      </c>
      <c r="AR33" s="78"/>
      <c r="AS33" s="80">
        <f>SUM(AS34:AS35)</f>
        <v>5000</v>
      </c>
      <c r="AT33" s="78"/>
      <c r="AU33" s="80">
        <f>SUM(AU34:AU35)</f>
        <v>15000</v>
      </c>
      <c r="AV33" s="78"/>
      <c r="AW33" s="80">
        <f t="shared" ref="AW33:AW35" si="13">AU33+AS33+AQ33</f>
        <v>30000</v>
      </c>
      <c r="AX33" s="78"/>
      <c r="AY33" s="80">
        <f>SUM(AY34:AY35)</f>
        <v>0</v>
      </c>
      <c r="AZ33" s="78"/>
      <c r="BA33" s="80">
        <f>SUM(BA34:BA35)</f>
        <v>5000</v>
      </c>
      <c r="BB33" s="78"/>
      <c r="BC33" s="80">
        <f>SUM(BC34:BC35)</f>
        <v>21000</v>
      </c>
      <c r="BD33" s="78">
        <f>AX33+AZ33+BB33</f>
        <v>0</v>
      </c>
      <c r="BE33" s="80">
        <f t="shared" ref="BE33:BE35" si="14">BC33+BA33+AY33</f>
        <v>26000</v>
      </c>
      <c r="BF33" s="78">
        <f t="shared" si="4"/>
        <v>0</v>
      </c>
      <c r="BG33" s="80">
        <f>AG33+AO33+AW33+BE33</f>
        <v>116000</v>
      </c>
      <c r="BH33" s="96"/>
      <c r="BI33" s="80"/>
      <c r="BJ33" s="78"/>
      <c r="BK33" s="80"/>
      <c r="BL33" s="78"/>
      <c r="BM33" s="80"/>
      <c r="BN33" s="2"/>
      <c r="BO33" s="2"/>
      <c r="BP33" s="2"/>
      <c r="BQ33" s="2"/>
      <c r="BR33" s="2"/>
      <c r="BS33" s="2"/>
      <c r="BT33" s="2"/>
      <c r="BU33" s="2"/>
      <c r="BV33" s="2"/>
    </row>
    <row r="34" ht="89.25" customHeight="1">
      <c r="A34" s="90"/>
      <c r="B34" s="90"/>
      <c r="C34" s="90"/>
      <c r="D34" s="90"/>
      <c r="E34" s="90"/>
      <c r="F34" s="90"/>
      <c r="G34" s="90"/>
      <c r="H34" s="81"/>
      <c r="I34" s="82"/>
      <c r="J34" s="82"/>
      <c r="K34" s="81"/>
      <c r="L34" s="81"/>
      <c r="M34" s="97"/>
      <c r="N34" s="84"/>
      <c r="O34" s="82"/>
      <c r="P34" s="82"/>
      <c r="Q34" s="82"/>
      <c r="R34" s="84"/>
      <c r="S34" s="82">
        <v>26210.0</v>
      </c>
      <c r="T34" s="82" t="s">
        <v>175</v>
      </c>
      <c r="U34" s="82"/>
      <c r="V34" s="81"/>
      <c r="W34" s="84"/>
      <c r="X34" s="82"/>
      <c r="Y34" s="82"/>
      <c r="Z34" s="82"/>
      <c r="AA34" s="85"/>
      <c r="AB34" s="82"/>
      <c r="AC34" s="85"/>
      <c r="AD34" s="82"/>
      <c r="AE34" s="85">
        <v>15000.0</v>
      </c>
      <c r="AF34" s="82"/>
      <c r="AG34" s="85">
        <f t="shared" si="11"/>
        <v>15000</v>
      </c>
      <c r="AH34" s="82"/>
      <c r="AI34" s="85">
        <v>10000.0</v>
      </c>
      <c r="AJ34" s="82"/>
      <c r="AK34" s="85"/>
      <c r="AL34" s="82"/>
      <c r="AM34" s="85">
        <v>15000.0</v>
      </c>
      <c r="AN34" s="82"/>
      <c r="AO34" s="85">
        <f t="shared" si="12"/>
        <v>25000</v>
      </c>
      <c r="AP34" s="82"/>
      <c r="AQ34" s="85"/>
      <c r="AR34" s="82"/>
      <c r="AS34" s="85"/>
      <c r="AT34" s="82"/>
      <c r="AU34" s="85">
        <v>10000.0</v>
      </c>
      <c r="AV34" s="82"/>
      <c r="AW34" s="85">
        <f t="shared" si="13"/>
        <v>10000</v>
      </c>
      <c r="AX34" s="82"/>
      <c r="AY34" s="85"/>
      <c r="AZ34" s="82"/>
      <c r="BA34" s="85"/>
      <c r="BB34" s="82"/>
      <c r="BC34" s="85">
        <v>16000.0</v>
      </c>
      <c r="BD34" s="82"/>
      <c r="BE34" s="85">
        <f t="shared" si="14"/>
        <v>16000</v>
      </c>
      <c r="BF34" s="82"/>
      <c r="BG34" s="85">
        <f>BE34+AW34+AO34+AG34</f>
        <v>66000</v>
      </c>
      <c r="BH34" s="98"/>
      <c r="BI34" s="85"/>
      <c r="BJ34" s="82"/>
      <c r="BK34" s="85"/>
      <c r="BL34" s="82"/>
      <c r="BM34" s="85"/>
      <c r="BN34" s="2"/>
      <c r="BO34" s="2"/>
      <c r="BP34" s="2"/>
      <c r="BQ34" s="2"/>
      <c r="BR34" s="2"/>
      <c r="BS34" s="2"/>
      <c r="BT34" s="2"/>
      <c r="BU34" s="2"/>
      <c r="BV34" s="2"/>
    </row>
    <row r="35" ht="89.25" customHeight="1">
      <c r="A35" s="76"/>
      <c r="B35" s="76"/>
      <c r="C35" s="76"/>
      <c r="D35" s="76"/>
      <c r="E35" s="76"/>
      <c r="F35" s="76"/>
      <c r="G35" s="76"/>
      <c r="H35" s="77"/>
      <c r="I35" s="78"/>
      <c r="J35" s="78"/>
      <c r="K35" s="78"/>
      <c r="L35" s="77"/>
      <c r="M35" s="97"/>
      <c r="N35" s="83"/>
      <c r="O35" s="82"/>
      <c r="P35" s="82"/>
      <c r="Q35" s="82"/>
      <c r="R35" s="84"/>
      <c r="S35" s="82">
        <v>35620.0</v>
      </c>
      <c r="T35" s="82" t="s">
        <v>111</v>
      </c>
      <c r="U35" s="82">
        <v>11.0</v>
      </c>
      <c r="V35" s="81" t="s">
        <v>139</v>
      </c>
      <c r="W35" s="84" t="s">
        <v>88</v>
      </c>
      <c r="X35" s="82" t="s">
        <v>176</v>
      </c>
      <c r="Y35" s="82" t="s">
        <v>89</v>
      </c>
      <c r="Z35" s="82"/>
      <c r="AA35" s="85"/>
      <c r="AB35" s="82"/>
      <c r="AC35" s="85"/>
      <c r="AD35" s="82"/>
      <c r="AE35" s="85">
        <v>5000.0</v>
      </c>
      <c r="AF35" s="82"/>
      <c r="AG35" s="85">
        <f t="shared" si="11"/>
        <v>5000</v>
      </c>
      <c r="AH35" s="82"/>
      <c r="AI35" s="85">
        <v>5000.0</v>
      </c>
      <c r="AJ35" s="82"/>
      <c r="AK35" s="85"/>
      <c r="AL35" s="82"/>
      <c r="AM35" s="85">
        <v>10000.0</v>
      </c>
      <c r="AN35" s="82"/>
      <c r="AO35" s="85">
        <f t="shared" si="12"/>
        <v>15000</v>
      </c>
      <c r="AP35" s="82"/>
      <c r="AQ35" s="85">
        <v>10000.0</v>
      </c>
      <c r="AR35" s="82"/>
      <c r="AS35" s="85">
        <v>5000.0</v>
      </c>
      <c r="AT35" s="82"/>
      <c r="AU35" s="85">
        <v>5000.0</v>
      </c>
      <c r="AV35" s="82"/>
      <c r="AW35" s="85">
        <f t="shared" si="13"/>
        <v>20000</v>
      </c>
      <c r="AX35" s="82"/>
      <c r="AY35" s="85"/>
      <c r="AZ35" s="82"/>
      <c r="BA35" s="85">
        <v>5000.0</v>
      </c>
      <c r="BB35" s="82"/>
      <c r="BC35" s="85">
        <v>5000.0</v>
      </c>
      <c r="BD35" s="82"/>
      <c r="BE35" s="85">
        <f t="shared" si="14"/>
        <v>10000</v>
      </c>
      <c r="BF35" s="82"/>
      <c r="BG35" s="85">
        <f>AG35+AO35+AW35+BE35</f>
        <v>50000</v>
      </c>
      <c r="BH35" s="96"/>
      <c r="BI35" s="80"/>
      <c r="BJ35" s="78"/>
      <c r="BK35" s="80"/>
      <c r="BL35" s="78"/>
      <c r="BM35" s="80"/>
      <c r="BN35" s="2"/>
      <c r="BO35" s="2"/>
      <c r="BP35" s="2"/>
      <c r="BQ35" s="2"/>
      <c r="BR35" s="2"/>
      <c r="BS35" s="2"/>
      <c r="BT35" s="2"/>
      <c r="BU35" s="2"/>
      <c r="BV35" s="2"/>
    </row>
    <row r="36" ht="89.25" customHeight="1">
      <c r="A36" s="76"/>
      <c r="B36" s="76"/>
      <c r="C36" s="76"/>
      <c r="D36" s="76"/>
      <c r="E36" s="76"/>
      <c r="F36" s="76"/>
      <c r="G36" s="76"/>
      <c r="H36" s="77" t="s">
        <v>82</v>
      </c>
      <c r="I36" s="78">
        <v>147.0</v>
      </c>
      <c r="J36" s="78">
        <v>1.0</v>
      </c>
      <c r="K36" s="77" t="s">
        <v>81</v>
      </c>
      <c r="L36" s="77" t="s">
        <v>139</v>
      </c>
      <c r="M36" s="95" t="s">
        <v>113</v>
      </c>
      <c r="N36" s="89" t="s">
        <v>177</v>
      </c>
      <c r="O36" s="99">
        <v>1039.0</v>
      </c>
      <c r="P36" s="100" t="s">
        <v>149</v>
      </c>
      <c r="Q36" s="100">
        <v>4.0</v>
      </c>
      <c r="R36" s="100" t="s">
        <v>178</v>
      </c>
      <c r="S36" s="100" t="s">
        <v>179</v>
      </c>
      <c r="T36" s="100" t="s">
        <v>102</v>
      </c>
      <c r="U36" s="101">
        <v>11.0</v>
      </c>
      <c r="V36" s="102" t="s">
        <v>139</v>
      </c>
      <c r="W36" s="101" t="s">
        <v>88</v>
      </c>
      <c r="X36" s="78" t="s">
        <v>176</v>
      </c>
      <c r="Y36" s="78" t="s">
        <v>89</v>
      </c>
      <c r="Z36" s="78"/>
      <c r="AA36" s="80"/>
      <c r="AB36" s="78"/>
      <c r="AC36" s="80"/>
      <c r="AD36" s="78"/>
      <c r="AE36" s="80"/>
      <c r="AF36" s="78"/>
      <c r="AG36" s="80"/>
      <c r="AH36" s="78"/>
      <c r="AI36" s="80">
        <f>SUM(AI37)</f>
        <v>10000</v>
      </c>
      <c r="AJ36" s="78"/>
      <c r="AK36" s="80"/>
      <c r="AL36" s="78"/>
      <c r="AM36" s="80"/>
      <c r="AN36" s="78"/>
      <c r="AO36" s="80">
        <f t="shared" ref="AO36:AO37" si="15">AI36+AK36+AM36</f>
        <v>10000</v>
      </c>
      <c r="AP36" s="78"/>
      <c r="AQ36" s="80">
        <f>SUM(AQ37)</f>
        <v>0</v>
      </c>
      <c r="AR36" s="78"/>
      <c r="AS36" s="80">
        <f>SUM(AS37)</f>
        <v>0</v>
      </c>
      <c r="AT36" s="78"/>
      <c r="AU36" s="80">
        <f>SUM(AU37)</f>
        <v>30000</v>
      </c>
      <c r="AV36" s="78"/>
      <c r="AW36" s="80">
        <f t="shared" ref="AW36:AW37" si="16">AQ36+AS36+AU36</f>
        <v>30000</v>
      </c>
      <c r="AX36" s="78"/>
      <c r="AY36" s="80">
        <f>SUM(AY37)</f>
        <v>0</v>
      </c>
      <c r="AZ36" s="78"/>
      <c r="BA36" s="80">
        <f>SUM(BA37)</f>
        <v>10000</v>
      </c>
      <c r="BB36" s="78"/>
      <c r="BC36" s="80">
        <f>SUM(BC37)</f>
        <v>0</v>
      </c>
      <c r="BD36" s="78"/>
      <c r="BE36" s="80">
        <f t="shared" ref="BE36:BE37" si="17">AY36+BA36+BC36</f>
        <v>10000</v>
      </c>
      <c r="BF36" s="78"/>
      <c r="BG36" s="80">
        <f t="shared" ref="BG36:BG37" si="18">BE36+AW36+AO36+AG36</f>
        <v>50000</v>
      </c>
      <c r="BH36" s="96"/>
      <c r="BI36" s="80"/>
      <c r="BJ36" s="78"/>
      <c r="BK36" s="80"/>
      <c r="BL36" s="78"/>
      <c r="BM36" s="80"/>
      <c r="BN36" s="2"/>
      <c r="BO36" s="2"/>
      <c r="BP36" s="2"/>
      <c r="BQ36" s="2"/>
      <c r="BR36" s="2"/>
      <c r="BS36" s="2"/>
      <c r="BT36" s="2"/>
      <c r="BU36" s="2"/>
      <c r="BV36" s="2"/>
    </row>
    <row r="37" ht="89.25" customHeight="1">
      <c r="A37" s="76"/>
      <c r="B37" s="76"/>
      <c r="C37" s="76"/>
      <c r="D37" s="76"/>
      <c r="E37" s="76"/>
      <c r="F37" s="76"/>
      <c r="G37" s="76"/>
      <c r="H37" s="81"/>
      <c r="I37" s="82"/>
      <c r="J37" s="82"/>
      <c r="K37" s="82"/>
      <c r="L37" s="81"/>
      <c r="M37" s="97"/>
      <c r="N37" s="83"/>
      <c r="O37" s="82"/>
      <c r="P37" s="88"/>
      <c r="Q37" s="88"/>
      <c r="R37" s="88"/>
      <c r="S37" s="82">
        <v>31110.0</v>
      </c>
      <c r="T37" s="82" t="s">
        <v>125</v>
      </c>
      <c r="U37" s="82">
        <v>11.0</v>
      </c>
      <c r="V37" s="81" t="s">
        <v>139</v>
      </c>
      <c r="W37" s="84" t="s">
        <v>88</v>
      </c>
      <c r="X37" s="82" t="s">
        <v>176</v>
      </c>
      <c r="Y37" s="82" t="s">
        <v>89</v>
      </c>
      <c r="Z37" s="82"/>
      <c r="AA37" s="85"/>
      <c r="AB37" s="82"/>
      <c r="AC37" s="85"/>
      <c r="AD37" s="82"/>
      <c r="AE37" s="85"/>
      <c r="AF37" s="82"/>
      <c r="AG37" s="85"/>
      <c r="AH37" s="82"/>
      <c r="AI37" s="85">
        <v>10000.0</v>
      </c>
      <c r="AJ37" s="82"/>
      <c r="AK37" s="85"/>
      <c r="AL37" s="82"/>
      <c r="AM37" s="85"/>
      <c r="AN37" s="82"/>
      <c r="AO37" s="85">
        <f t="shared" si="15"/>
        <v>10000</v>
      </c>
      <c r="AP37" s="82"/>
      <c r="AQ37" s="85"/>
      <c r="AR37" s="82"/>
      <c r="AS37" s="85"/>
      <c r="AT37" s="82"/>
      <c r="AU37" s="85">
        <v>30000.0</v>
      </c>
      <c r="AV37" s="82"/>
      <c r="AW37" s="85">
        <f t="shared" si="16"/>
        <v>30000</v>
      </c>
      <c r="AX37" s="82"/>
      <c r="AY37" s="85"/>
      <c r="AZ37" s="82"/>
      <c r="BA37" s="85">
        <v>10000.0</v>
      </c>
      <c r="BB37" s="82"/>
      <c r="BC37" s="85"/>
      <c r="BD37" s="82"/>
      <c r="BE37" s="85">
        <f t="shared" si="17"/>
        <v>10000</v>
      </c>
      <c r="BF37" s="82"/>
      <c r="BG37" s="85">
        <f t="shared" si="18"/>
        <v>50000</v>
      </c>
      <c r="BH37" s="96"/>
      <c r="BI37" s="80"/>
      <c r="BJ37" s="78"/>
      <c r="BK37" s="80"/>
      <c r="BL37" s="78"/>
      <c r="BM37" s="80"/>
      <c r="BN37" s="2"/>
      <c r="BO37" s="2"/>
      <c r="BP37" s="2"/>
      <c r="BQ37" s="2"/>
      <c r="BR37" s="2"/>
      <c r="BS37" s="2"/>
      <c r="BT37" s="2"/>
      <c r="BU37" s="2"/>
      <c r="BV37" s="2"/>
    </row>
    <row r="38" ht="89.25" customHeight="1">
      <c r="A38" s="76"/>
      <c r="B38" s="76"/>
      <c r="C38" s="76"/>
      <c r="D38" s="76"/>
      <c r="E38" s="76"/>
      <c r="F38" s="76"/>
      <c r="G38" s="76"/>
      <c r="H38" s="77" t="s">
        <v>82</v>
      </c>
      <c r="I38" s="78">
        <v>147.0</v>
      </c>
      <c r="J38" s="78">
        <v>1.0</v>
      </c>
      <c r="K38" s="77" t="s">
        <v>81</v>
      </c>
      <c r="L38" s="77" t="s">
        <v>139</v>
      </c>
      <c r="M38" s="95" t="s">
        <v>113</v>
      </c>
      <c r="N38" s="79" t="s">
        <v>180</v>
      </c>
      <c r="O38" s="78">
        <v>39.0</v>
      </c>
      <c r="P38" s="78" t="s">
        <v>181</v>
      </c>
      <c r="Q38" s="78">
        <v>10.0</v>
      </c>
      <c r="R38" s="79" t="s">
        <v>86</v>
      </c>
      <c r="S38" s="78" t="s">
        <v>182</v>
      </c>
      <c r="T38" s="79" t="s">
        <v>183</v>
      </c>
      <c r="U38" s="78">
        <v>11.0</v>
      </c>
      <c r="V38" s="77" t="s">
        <v>139</v>
      </c>
      <c r="W38" s="79" t="s">
        <v>88</v>
      </c>
      <c r="X38" s="78" t="s">
        <v>176</v>
      </c>
      <c r="Y38" s="78" t="s">
        <v>89</v>
      </c>
      <c r="Z38" s="78"/>
      <c r="AA38" s="80"/>
      <c r="AB38" s="78"/>
      <c r="AC38" s="80"/>
      <c r="AD38" s="78">
        <v>1.0</v>
      </c>
      <c r="AE38" s="80">
        <f>SUM(AE39:AE40)</f>
        <v>35000</v>
      </c>
      <c r="AF38" s="78">
        <f>Z38+AB38+AD38</f>
        <v>1</v>
      </c>
      <c r="AG38" s="80">
        <f t="shared" ref="AG38:AG52" si="20">AE38+AC38+AA38</f>
        <v>35000</v>
      </c>
      <c r="AH38" s="78"/>
      <c r="AI38" s="80"/>
      <c r="AJ38" s="78"/>
      <c r="AK38" s="80">
        <f>SUM(AK39:AK40)</f>
        <v>30000</v>
      </c>
      <c r="AL38" s="78">
        <v>2.0</v>
      </c>
      <c r="AM38" s="80">
        <f>SUM(AM39:AM40)</f>
        <v>140000</v>
      </c>
      <c r="AN38" s="78">
        <f>AH38+AJ38+AL38</f>
        <v>2</v>
      </c>
      <c r="AO38" s="80">
        <f t="shared" ref="AO38:AO43" si="21">AM38+AK38+AI38</f>
        <v>170000</v>
      </c>
      <c r="AP38" s="78"/>
      <c r="AQ38" s="80"/>
      <c r="AR38" s="78">
        <v>1.0</v>
      </c>
      <c r="AS38" s="80">
        <f>SUM(AS39:AS40)</f>
        <v>40000</v>
      </c>
      <c r="AT38" s="78">
        <v>2.0</v>
      </c>
      <c r="AU38" s="80">
        <f>SUM(AU39:AU40)</f>
        <v>70000</v>
      </c>
      <c r="AV38" s="78">
        <f>AP38+AR38+AT38</f>
        <v>3</v>
      </c>
      <c r="AW38" s="80">
        <f>AU38+AQ38+AS38</f>
        <v>110000</v>
      </c>
      <c r="AX38" s="78">
        <v>1.0</v>
      </c>
      <c r="AY38" s="80">
        <f>SUM(AY39:AY40)</f>
        <v>15000</v>
      </c>
      <c r="AZ38" s="78">
        <v>1.0</v>
      </c>
      <c r="BA38" s="80">
        <f>SUM(BA39:BA40)</f>
        <v>0</v>
      </c>
      <c r="BB38" s="78">
        <v>2.0</v>
      </c>
      <c r="BC38" s="80">
        <f>SUM(BC39:BC40)</f>
        <v>55030</v>
      </c>
      <c r="BD38" s="78">
        <f>AX38+AZ38+BB38</f>
        <v>4</v>
      </c>
      <c r="BE38" s="80">
        <f t="shared" ref="BE38:BE41" si="22">BC38+BA38+AY38</f>
        <v>70030</v>
      </c>
      <c r="BF38" s="78">
        <f t="shared" ref="BF38:BG38" si="19">BD38+AV38+AN38+AF38</f>
        <v>10</v>
      </c>
      <c r="BG38" s="80">
        <f t="shared" si="19"/>
        <v>385030</v>
      </c>
      <c r="BH38" s="96"/>
      <c r="BI38" s="80"/>
      <c r="BJ38" s="78"/>
      <c r="BK38" s="80"/>
      <c r="BL38" s="78"/>
      <c r="BM38" s="80"/>
      <c r="BN38" s="2"/>
      <c r="BO38" s="93">
        <f>BG37+BG40</f>
        <v>335030</v>
      </c>
      <c r="BP38" s="2"/>
      <c r="BQ38" s="2"/>
      <c r="BR38" s="2"/>
      <c r="BS38" s="2"/>
      <c r="BT38" s="2"/>
      <c r="BU38" s="2"/>
      <c r="BV38" s="2"/>
    </row>
    <row r="39" ht="89.25" customHeight="1">
      <c r="A39" s="76"/>
      <c r="B39" s="76"/>
      <c r="C39" s="76"/>
      <c r="D39" s="76"/>
      <c r="E39" s="76"/>
      <c r="F39" s="76"/>
      <c r="G39" s="76"/>
      <c r="H39" s="81"/>
      <c r="I39" s="82"/>
      <c r="J39" s="82"/>
      <c r="K39" s="82"/>
      <c r="L39" s="81"/>
      <c r="M39" s="97"/>
      <c r="N39" s="83"/>
      <c r="O39" s="82"/>
      <c r="P39" s="82"/>
      <c r="Q39" s="82"/>
      <c r="R39" s="84"/>
      <c r="S39" s="82">
        <v>29100.0</v>
      </c>
      <c r="T39" s="84" t="s">
        <v>123</v>
      </c>
      <c r="U39" s="82">
        <v>11.0</v>
      </c>
      <c r="V39" s="81" t="s">
        <v>139</v>
      </c>
      <c r="W39" s="84" t="s">
        <v>88</v>
      </c>
      <c r="X39" s="82" t="s">
        <v>176</v>
      </c>
      <c r="Y39" s="82" t="s">
        <v>89</v>
      </c>
      <c r="Z39" s="82"/>
      <c r="AA39" s="85"/>
      <c r="AB39" s="82"/>
      <c r="AC39" s="85"/>
      <c r="AD39" s="82"/>
      <c r="AE39" s="85">
        <v>20000.0</v>
      </c>
      <c r="AF39" s="82"/>
      <c r="AG39" s="85">
        <f t="shared" si="20"/>
        <v>20000</v>
      </c>
      <c r="AH39" s="82"/>
      <c r="AI39" s="85"/>
      <c r="AJ39" s="82"/>
      <c r="AK39" s="85"/>
      <c r="AL39" s="82"/>
      <c r="AM39" s="85">
        <v>40000.0</v>
      </c>
      <c r="AN39" s="82"/>
      <c r="AO39" s="85">
        <f t="shared" si="21"/>
        <v>40000</v>
      </c>
      <c r="AP39" s="82"/>
      <c r="AQ39" s="85"/>
      <c r="AR39" s="82"/>
      <c r="AS39" s="85"/>
      <c r="AT39" s="82"/>
      <c r="AU39" s="85"/>
      <c r="AV39" s="82"/>
      <c r="AW39" s="85">
        <f t="shared" ref="AW39:AW52" si="23">AU39+AS39+AQ39</f>
        <v>0</v>
      </c>
      <c r="AX39" s="82"/>
      <c r="AY39" s="85"/>
      <c r="AZ39" s="82"/>
      <c r="BA39" s="85"/>
      <c r="BB39" s="82"/>
      <c r="BC39" s="85">
        <v>40000.0</v>
      </c>
      <c r="BD39" s="82"/>
      <c r="BE39" s="85">
        <f t="shared" si="22"/>
        <v>40000</v>
      </c>
      <c r="BF39" s="82"/>
      <c r="BG39" s="85">
        <f t="shared" ref="BG39:BG40" si="24">AG39+AO39+AW39+BE39</f>
        <v>100000</v>
      </c>
      <c r="BH39" s="96"/>
      <c r="BI39" s="80"/>
      <c r="BJ39" s="78"/>
      <c r="BK39" s="80"/>
      <c r="BL39" s="78"/>
      <c r="BM39" s="80"/>
      <c r="BN39" s="2"/>
      <c r="BO39" s="2"/>
      <c r="BP39" s="2"/>
      <c r="BQ39" s="2"/>
      <c r="BR39" s="2"/>
      <c r="BS39" s="2"/>
      <c r="BT39" s="2"/>
      <c r="BU39" s="2"/>
      <c r="BV39" s="2"/>
    </row>
    <row r="40" ht="89.25" customHeight="1">
      <c r="A40" s="76"/>
      <c r="B40" s="76"/>
      <c r="C40" s="76"/>
      <c r="D40" s="76"/>
      <c r="E40" s="76"/>
      <c r="F40" s="76"/>
      <c r="G40" s="76"/>
      <c r="H40" s="81"/>
      <c r="I40" s="82"/>
      <c r="J40" s="82"/>
      <c r="K40" s="82"/>
      <c r="L40" s="81"/>
      <c r="M40" s="97"/>
      <c r="N40" s="83"/>
      <c r="O40" s="82"/>
      <c r="P40" s="82"/>
      <c r="Q40" s="82"/>
      <c r="R40" s="84"/>
      <c r="S40" s="82">
        <v>31110.0</v>
      </c>
      <c r="T40" s="84" t="s">
        <v>125</v>
      </c>
      <c r="U40" s="82">
        <v>11.0</v>
      </c>
      <c r="V40" s="81" t="s">
        <v>139</v>
      </c>
      <c r="W40" s="84" t="s">
        <v>88</v>
      </c>
      <c r="X40" s="82" t="s">
        <v>176</v>
      </c>
      <c r="Y40" s="82" t="s">
        <v>89</v>
      </c>
      <c r="Z40" s="82"/>
      <c r="AA40" s="85"/>
      <c r="AB40" s="82"/>
      <c r="AC40" s="85"/>
      <c r="AD40" s="82"/>
      <c r="AE40" s="85">
        <v>15000.0</v>
      </c>
      <c r="AF40" s="82"/>
      <c r="AG40" s="85">
        <f t="shared" si="20"/>
        <v>15000</v>
      </c>
      <c r="AH40" s="82"/>
      <c r="AI40" s="85"/>
      <c r="AJ40" s="82"/>
      <c r="AK40" s="85">
        <v>30000.0</v>
      </c>
      <c r="AL40" s="82"/>
      <c r="AM40" s="85">
        <v>100000.0</v>
      </c>
      <c r="AN40" s="82"/>
      <c r="AO40" s="85">
        <f t="shared" si="21"/>
        <v>130000</v>
      </c>
      <c r="AP40" s="82"/>
      <c r="AQ40" s="85"/>
      <c r="AR40" s="82"/>
      <c r="AS40" s="85">
        <v>40000.0</v>
      </c>
      <c r="AT40" s="82"/>
      <c r="AU40" s="85">
        <v>70000.0</v>
      </c>
      <c r="AV40" s="82"/>
      <c r="AW40" s="85">
        <f t="shared" si="23"/>
        <v>110000</v>
      </c>
      <c r="AX40" s="82"/>
      <c r="AY40" s="85">
        <v>15000.0</v>
      </c>
      <c r="AZ40" s="82"/>
      <c r="BA40" s="85"/>
      <c r="BB40" s="82"/>
      <c r="BC40" s="85">
        <v>15030.0</v>
      </c>
      <c r="BD40" s="82"/>
      <c r="BE40" s="85">
        <f t="shared" si="22"/>
        <v>30030</v>
      </c>
      <c r="BF40" s="82"/>
      <c r="BG40" s="85">
        <f t="shared" si="24"/>
        <v>285030</v>
      </c>
      <c r="BH40" s="96"/>
      <c r="BI40" s="80"/>
      <c r="BJ40" s="78"/>
      <c r="BK40" s="80"/>
      <c r="BL40" s="78"/>
      <c r="BM40" s="80"/>
      <c r="BN40" s="2"/>
      <c r="BO40" s="2"/>
      <c r="BP40" s="2"/>
      <c r="BQ40" s="2"/>
      <c r="BR40" s="2"/>
      <c r="BS40" s="2"/>
      <c r="BT40" s="2"/>
      <c r="BU40" s="2"/>
      <c r="BV40" s="2"/>
    </row>
    <row r="41" ht="89.25" customHeight="1">
      <c r="A41" s="76"/>
      <c r="B41" s="76"/>
      <c r="C41" s="76"/>
      <c r="D41" s="76"/>
      <c r="E41" s="76"/>
      <c r="F41" s="76"/>
      <c r="G41" s="76"/>
      <c r="H41" s="77" t="s">
        <v>82</v>
      </c>
      <c r="I41" s="78">
        <v>147.0</v>
      </c>
      <c r="J41" s="78">
        <v>1.0</v>
      </c>
      <c r="K41" s="77" t="s">
        <v>81</v>
      </c>
      <c r="L41" s="77" t="s">
        <v>139</v>
      </c>
      <c r="M41" s="95" t="s">
        <v>128</v>
      </c>
      <c r="N41" s="79" t="s">
        <v>184</v>
      </c>
      <c r="O41" s="78">
        <v>104.0</v>
      </c>
      <c r="P41" s="78" t="s">
        <v>185</v>
      </c>
      <c r="Q41" s="78">
        <v>2.0</v>
      </c>
      <c r="R41" s="79" t="s">
        <v>178</v>
      </c>
      <c r="S41" s="78" t="s">
        <v>186</v>
      </c>
      <c r="T41" s="79" t="s">
        <v>187</v>
      </c>
      <c r="U41" s="78">
        <v>11.0</v>
      </c>
      <c r="V41" s="77" t="s">
        <v>139</v>
      </c>
      <c r="W41" s="79" t="s">
        <v>88</v>
      </c>
      <c r="X41" s="78" t="s">
        <v>89</v>
      </c>
      <c r="Y41" s="79" t="s">
        <v>164</v>
      </c>
      <c r="Z41" s="78"/>
      <c r="AA41" s="80"/>
      <c r="AB41" s="78"/>
      <c r="AC41" s="80"/>
      <c r="AD41" s="78">
        <v>1.0</v>
      </c>
      <c r="AE41" s="80">
        <f>SUM(AE42:AE52)</f>
        <v>100000</v>
      </c>
      <c r="AF41" s="78">
        <f>Z41+AB41+AD41</f>
        <v>1</v>
      </c>
      <c r="AG41" s="80">
        <f t="shared" si="20"/>
        <v>100000</v>
      </c>
      <c r="AH41" s="78"/>
      <c r="AI41" s="80">
        <f>SUM(AI42:AI52)</f>
        <v>392970</v>
      </c>
      <c r="AJ41" s="78"/>
      <c r="AK41" s="80">
        <f>SUM(AK42:AK52)</f>
        <v>200000</v>
      </c>
      <c r="AL41" s="78"/>
      <c r="AM41" s="80">
        <f>SUM(AM42:AM52)</f>
        <v>0</v>
      </c>
      <c r="AN41" s="78">
        <f>AH41+AJ41+AL41</f>
        <v>0</v>
      </c>
      <c r="AO41" s="80">
        <f t="shared" si="21"/>
        <v>592970</v>
      </c>
      <c r="AP41" s="78"/>
      <c r="AQ41" s="80">
        <f>SUM(AQ42:AQ52)</f>
        <v>160000</v>
      </c>
      <c r="AR41" s="78"/>
      <c r="AS41" s="80">
        <f>SUM(AS42:AS52)</f>
        <v>0</v>
      </c>
      <c r="AT41" s="78">
        <v>1.0</v>
      </c>
      <c r="AU41" s="80">
        <f>SUM(AU42:AU52)</f>
        <v>50000</v>
      </c>
      <c r="AV41" s="78">
        <f>AP41+AR41+AT41</f>
        <v>1</v>
      </c>
      <c r="AW41" s="80">
        <f t="shared" si="23"/>
        <v>210000</v>
      </c>
      <c r="AX41" s="78"/>
      <c r="AY41" s="80">
        <f>SUM(AY42:AY52)</f>
        <v>0</v>
      </c>
      <c r="AZ41" s="78"/>
      <c r="BA41" s="80">
        <f>SUM(BA42:BA52)</f>
        <v>0</v>
      </c>
      <c r="BB41" s="78"/>
      <c r="BC41" s="80">
        <f>SUM(BC42:BC52)</f>
        <v>0</v>
      </c>
      <c r="BD41" s="78"/>
      <c r="BE41" s="80">
        <f t="shared" si="22"/>
        <v>0</v>
      </c>
      <c r="BF41" s="78">
        <f t="shared" ref="BF41:BG41" si="25">BD41+AV41+AN41+AF41</f>
        <v>2</v>
      </c>
      <c r="BG41" s="80">
        <f t="shared" si="25"/>
        <v>902970</v>
      </c>
      <c r="BH41" s="96"/>
      <c r="BI41" s="80"/>
      <c r="BJ41" s="78"/>
      <c r="BK41" s="80"/>
      <c r="BL41" s="78"/>
      <c r="BM41" s="80"/>
      <c r="BN41" s="2"/>
      <c r="BO41" s="2"/>
      <c r="BP41" s="2"/>
      <c r="BQ41" s="2"/>
      <c r="BR41" s="2"/>
      <c r="BS41" s="2"/>
      <c r="BT41" s="2"/>
      <c r="BU41" s="2"/>
      <c r="BV41" s="2"/>
    </row>
    <row r="42" ht="89.25" customHeight="1">
      <c r="A42" s="76"/>
      <c r="B42" s="76"/>
      <c r="C42" s="76"/>
      <c r="D42" s="76"/>
      <c r="E42" s="76"/>
      <c r="F42" s="76"/>
      <c r="G42" s="76"/>
      <c r="H42" s="81"/>
      <c r="I42" s="82"/>
      <c r="J42" s="82"/>
      <c r="K42" s="82"/>
      <c r="L42" s="81"/>
      <c r="M42" s="97"/>
      <c r="N42" s="83"/>
      <c r="O42" s="82"/>
      <c r="P42" s="82"/>
      <c r="Q42" s="82"/>
      <c r="R42" s="84"/>
      <c r="S42" s="82">
        <v>32200.0</v>
      </c>
      <c r="T42" s="82" t="s">
        <v>136</v>
      </c>
      <c r="U42" s="82">
        <v>11.0</v>
      </c>
      <c r="V42" s="81" t="s">
        <v>139</v>
      </c>
      <c r="W42" s="84" t="s">
        <v>88</v>
      </c>
      <c r="X42" s="82" t="s">
        <v>89</v>
      </c>
      <c r="Y42" s="82" t="s">
        <v>127</v>
      </c>
      <c r="Z42" s="82"/>
      <c r="AA42" s="85"/>
      <c r="AB42" s="82"/>
      <c r="AC42" s="85"/>
      <c r="AD42" s="82"/>
      <c r="AE42" s="85"/>
      <c r="AF42" s="82"/>
      <c r="AG42" s="85">
        <f t="shared" si="20"/>
        <v>0</v>
      </c>
      <c r="AH42" s="82"/>
      <c r="AI42" s="85">
        <v>100000.0</v>
      </c>
      <c r="AJ42" s="82"/>
      <c r="AK42" s="85"/>
      <c r="AL42" s="82"/>
      <c r="AM42" s="85"/>
      <c r="AN42" s="82"/>
      <c r="AO42" s="85">
        <f t="shared" si="21"/>
        <v>100000</v>
      </c>
      <c r="AP42" s="82"/>
      <c r="AQ42" s="85"/>
      <c r="AR42" s="82"/>
      <c r="AS42" s="85"/>
      <c r="AT42" s="82"/>
      <c r="AU42" s="85"/>
      <c r="AV42" s="82"/>
      <c r="AW42" s="85">
        <f t="shared" si="23"/>
        <v>0</v>
      </c>
      <c r="AX42" s="82"/>
      <c r="AY42" s="85"/>
      <c r="AZ42" s="82"/>
      <c r="BA42" s="85"/>
      <c r="BB42" s="82"/>
      <c r="BC42" s="85"/>
      <c r="BD42" s="82"/>
      <c r="BE42" s="85"/>
      <c r="BF42" s="82"/>
      <c r="BG42" s="85">
        <f t="shared" ref="BG42:BG52" si="26">AG42+AO42+AW42+BE42</f>
        <v>100000</v>
      </c>
      <c r="BH42" s="96"/>
      <c r="BI42" s="80"/>
      <c r="BJ42" s="78"/>
      <c r="BK42" s="80"/>
      <c r="BL42" s="78"/>
      <c r="BM42" s="80"/>
      <c r="BN42" s="2"/>
      <c r="BO42" s="2"/>
      <c r="BP42" s="2"/>
      <c r="BQ42" s="2"/>
      <c r="BR42" s="2"/>
      <c r="BS42" s="2"/>
      <c r="BT42" s="2"/>
      <c r="BU42" s="2"/>
      <c r="BV42" s="2"/>
    </row>
    <row r="43" ht="89.25" customHeight="1">
      <c r="A43" s="76"/>
      <c r="B43" s="76"/>
      <c r="C43" s="76"/>
      <c r="D43" s="76"/>
      <c r="E43" s="76"/>
      <c r="F43" s="76"/>
      <c r="G43" s="76"/>
      <c r="H43" s="81"/>
      <c r="I43" s="82"/>
      <c r="J43" s="82"/>
      <c r="K43" s="82"/>
      <c r="L43" s="81"/>
      <c r="M43" s="97"/>
      <c r="N43" s="83"/>
      <c r="O43" s="82"/>
      <c r="P43" s="82"/>
      <c r="Q43" s="82"/>
      <c r="R43" s="84"/>
      <c r="S43" s="82">
        <v>32310.0</v>
      </c>
      <c r="T43" s="82" t="s">
        <v>137</v>
      </c>
      <c r="U43" s="82">
        <v>11.0</v>
      </c>
      <c r="V43" s="81" t="s">
        <v>139</v>
      </c>
      <c r="W43" s="84" t="s">
        <v>88</v>
      </c>
      <c r="X43" s="82" t="s">
        <v>89</v>
      </c>
      <c r="Y43" s="82" t="s">
        <v>124</v>
      </c>
      <c r="Z43" s="82"/>
      <c r="AA43" s="85"/>
      <c r="AB43" s="82"/>
      <c r="AC43" s="85"/>
      <c r="AD43" s="82"/>
      <c r="AE43" s="85"/>
      <c r="AF43" s="82"/>
      <c r="AG43" s="85">
        <f t="shared" si="20"/>
        <v>0</v>
      </c>
      <c r="AH43" s="82"/>
      <c r="AI43" s="85">
        <v>100000.0</v>
      </c>
      <c r="AJ43" s="82"/>
      <c r="AK43" s="85"/>
      <c r="AL43" s="82"/>
      <c r="AM43" s="85"/>
      <c r="AN43" s="82"/>
      <c r="AO43" s="85">
        <f t="shared" si="21"/>
        <v>100000</v>
      </c>
      <c r="AP43" s="82"/>
      <c r="AQ43" s="85"/>
      <c r="AR43" s="82"/>
      <c r="AS43" s="85"/>
      <c r="AT43" s="82"/>
      <c r="AU43" s="85"/>
      <c r="AV43" s="82"/>
      <c r="AW43" s="85">
        <f t="shared" si="23"/>
        <v>0</v>
      </c>
      <c r="AX43" s="82"/>
      <c r="AY43" s="85"/>
      <c r="AZ43" s="82"/>
      <c r="BA43" s="85"/>
      <c r="BB43" s="82"/>
      <c r="BC43" s="85"/>
      <c r="BD43" s="82"/>
      <c r="BE43" s="85"/>
      <c r="BF43" s="82"/>
      <c r="BG43" s="85">
        <f t="shared" si="26"/>
        <v>100000</v>
      </c>
      <c r="BH43" s="96"/>
      <c r="BI43" s="80"/>
      <c r="BJ43" s="78"/>
      <c r="BK43" s="80"/>
      <c r="BL43" s="78"/>
      <c r="BM43" s="80"/>
      <c r="BN43" s="2"/>
      <c r="BO43" s="2"/>
      <c r="BP43" s="2"/>
      <c r="BQ43" s="2"/>
      <c r="BR43" s="2"/>
      <c r="BS43" s="2"/>
      <c r="BT43" s="2"/>
      <c r="BU43" s="2"/>
      <c r="BV43" s="2"/>
    </row>
    <row r="44" ht="89.25" customHeight="1">
      <c r="A44" s="76"/>
      <c r="B44" s="76"/>
      <c r="C44" s="76"/>
      <c r="D44" s="76"/>
      <c r="E44" s="76"/>
      <c r="F44" s="76"/>
      <c r="G44" s="76"/>
      <c r="H44" s="81"/>
      <c r="I44" s="82"/>
      <c r="J44" s="82"/>
      <c r="K44" s="82"/>
      <c r="L44" s="81"/>
      <c r="M44" s="97"/>
      <c r="N44" s="83"/>
      <c r="O44" s="82"/>
      <c r="P44" s="82"/>
      <c r="Q44" s="82"/>
      <c r="R44" s="84"/>
      <c r="S44" s="82">
        <v>33100.0</v>
      </c>
      <c r="T44" s="84" t="s">
        <v>138</v>
      </c>
      <c r="U44" s="82">
        <v>11.0</v>
      </c>
      <c r="V44" s="81" t="s">
        <v>139</v>
      </c>
      <c r="W44" s="84" t="s">
        <v>88</v>
      </c>
      <c r="X44" s="82" t="s">
        <v>89</v>
      </c>
      <c r="Y44" s="84" t="s">
        <v>164</v>
      </c>
      <c r="Z44" s="82"/>
      <c r="AA44" s="85"/>
      <c r="AB44" s="82"/>
      <c r="AC44" s="85"/>
      <c r="AD44" s="82"/>
      <c r="AE44" s="85"/>
      <c r="AF44" s="82"/>
      <c r="AG44" s="85">
        <f t="shared" si="20"/>
        <v>0</v>
      </c>
      <c r="AH44" s="82"/>
      <c r="AI44" s="85"/>
      <c r="AJ44" s="82"/>
      <c r="AK44" s="85">
        <v>50000.0</v>
      </c>
      <c r="AL44" s="82"/>
      <c r="AM44" s="85"/>
      <c r="AN44" s="82"/>
      <c r="AO44" s="85">
        <f t="shared" ref="AO44:AO49" si="27">AI44+AK44+AM44</f>
        <v>50000</v>
      </c>
      <c r="AP44" s="82"/>
      <c r="AQ44" s="85"/>
      <c r="AR44" s="82"/>
      <c r="AS44" s="85"/>
      <c r="AT44" s="82"/>
      <c r="AU44" s="85"/>
      <c r="AV44" s="82"/>
      <c r="AW44" s="85">
        <f t="shared" si="23"/>
        <v>0</v>
      </c>
      <c r="AX44" s="82"/>
      <c r="AY44" s="85"/>
      <c r="AZ44" s="82"/>
      <c r="BA44" s="85"/>
      <c r="BB44" s="82"/>
      <c r="BC44" s="85"/>
      <c r="BD44" s="82"/>
      <c r="BE44" s="85">
        <f>BC44+BA44+AY44</f>
        <v>0</v>
      </c>
      <c r="BF44" s="82"/>
      <c r="BG44" s="85">
        <f t="shared" si="26"/>
        <v>50000</v>
      </c>
      <c r="BH44" s="96"/>
      <c r="BI44" s="80"/>
      <c r="BJ44" s="78"/>
      <c r="BK44" s="80"/>
      <c r="BL44" s="78"/>
      <c r="BM44" s="80"/>
      <c r="BN44" s="2"/>
      <c r="BO44" s="2"/>
      <c r="BP44" s="2"/>
      <c r="BQ44" s="2"/>
      <c r="BR44" s="2"/>
      <c r="BS44" s="2"/>
      <c r="BT44" s="2"/>
      <c r="BU44" s="2"/>
      <c r="BV44" s="2"/>
    </row>
    <row r="45" ht="89.25" customHeight="1">
      <c r="A45" s="76"/>
      <c r="B45" s="76"/>
      <c r="C45" s="76"/>
      <c r="D45" s="76"/>
      <c r="E45" s="76"/>
      <c r="F45" s="76"/>
      <c r="G45" s="76"/>
      <c r="H45" s="81"/>
      <c r="I45" s="82"/>
      <c r="J45" s="82"/>
      <c r="K45" s="82"/>
      <c r="L45" s="81"/>
      <c r="M45" s="97"/>
      <c r="N45" s="83"/>
      <c r="O45" s="82"/>
      <c r="P45" s="82"/>
      <c r="Q45" s="82"/>
      <c r="R45" s="84"/>
      <c r="S45" s="82">
        <v>35100.0</v>
      </c>
      <c r="T45" s="82" t="s">
        <v>140</v>
      </c>
      <c r="U45" s="82">
        <v>11.0</v>
      </c>
      <c r="V45" s="81" t="s">
        <v>139</v>
      </c>
      <c r="W45" s="84" t="s">
        <v>88</v>
      </c>
      <c r="X45" s="82" t="s">
        <v>89</v>
      </c>
      <c r="Y45" s="84" t="s">
        <v>188</v>
      </c>
      <c r="Z45" s="82"/>
      <c r="AA45" s="85"/>
      <c r="AB45" s="82"/>
      <c r="AC45" s="85"/>
      <c r="AD45" s="82"/>
      <c r="AE45" s="85"/>
      <c r="AF45" s="82"/>
      <c r="AG45" s="85">
        <f t="shared" si="20"/>
        <v>0</v>
      </c>
      <c r="AH45" s="82"/>
      <c r="AI45" s="85">
        <v>10000.0</v>
      </c>
      <c r="AJ45" s="82"/>
      <c r="AK45" s="85"/>
      <c r="AL45" s="82"/>
      <c r="AM45" s="85"/>
      <c r="AN45" s="82"/>
      <c r="AO45" s="85">
        <f t="shared" si="27"/>
        <v>10000</v>
      </c>
      <c r="AP45" s="82"/>
      <c r="AQ45" s="85">
        <v>10000.0</v>
      </c>
      <c r="AR45" s="82"/>
      <c r="AS45" s="85"/>
      <c r="AT45" s="82"/>
      <c r="AU45" s="85"/>
      <c r="AV45" s="82"/>
      <c r="AW45" s="85">
        <f t="shared" si="23"/>
        <v>10000</v>
      </c>
      <c r="AX45" s="82"/>
      <c r="AY45" s="85"/>
      <c r="AZ45" s="82"/>
      <c r="BA45" s="85"/>
      <c r="BB45" s="82"/>
      <c r="BC45" s="85"/>
      <c r="BD45" s="82"/>
      <c r="BE45" s="85"/>
      <c r="BF45" s="82"/>
      <c r="BG45" s="85">
        <f t="shared" si="26"/>
        <v>20000</v>
      </c>
      <c r="BH45" s="96"/>
      <c r="BI45" s="80"/>
      <c r="BJ45" s="78"/>
      <c r="BK45" s="80"/>
      <c r="BL45" s="78"/>
      <c r="BM45" s="80"/>
      <c r="BN45" s="2"/>
      <c r="BO45" s="2"/>
      <c r="BP45" s="2"/>
      <c r="BQ45" s="2"/>
      <c r="BR45" s="2"/>
      <c r="BS45" s="2"/>
      <c r="BT45" s="2"/>
      <c r="BU45" s="2"/>
      <c r="BV45" s="2"/>
    </row>
    <row r="46" ht="89.25" customHeight="1">
      <c r="A46" s="76"/>
      <c r="B46" s="76"/>
      <c r="C46" s="76"/>
      <c r="D46" s="76"/>
      <c r="E46" s="76"/>
      <c r="F46" s="76"/>
      <c r="G46" s="76"/>
      <c r="H46" s="81"/>
      <c r="I46" s="82"/>
      <c r="J46" s="82"/>
      <c r="K46" s="82"/>
      <c r="L46" s="81"/>
      <c r="M46" s="97"/>
      <c r="N46" s="83"/>
      <c r="O46" s="82"/>
      <c r="P46" s="82"/>
      <c r="Q46" s="82"/>
      <c r="R46" s="84"/>
      <c r="S46" s="82">
        <v>35800.0</v>
      </c>
      <c r="T46" s="82" t="s">
        <v>141</v>
      </c>
      <c r="U46" s="82">
        <v>11.0</v>
      </c>
      <c r="V46" s="81" t="s">
        <v>139</v>
      </c>
      <c r="W46" s="84" t="s">
        <v>88</v>
      </c>
      <c r="X46" s="82" t="s">
        <v>89</v>
      </c>
      <c r="Y46" s="84" t="s">
        <v>188</v>
      </c>
      <c r="Z46" s="82"/>
      <c r="AA46" s="85"/>
      <c r="AB46" s="82"/>
      <c r="AC46" s="85"/>
      <c r="AD46" s="82"/>
      <c r="AE46" s="85"/>
      <c r="AF46" s="82"/>
      <c r="AG46" s="85">
        <f t="shared" si="20"/>
        <v>0</v>
      </c>
      <c r="AH46" s="82"/>
      <c r="AI46" s="85"/>
      <c r="AJ46" s="82"/>
      <c r="AK46" s="85">
        <v>20000.0</v>
      </c>
      <c r="AL46" s="82"/>
      <c r="AM46" s="85"/>
      <c r="AN46" s="82"/>
      <c r="AO46" s="85">
        <f t="shared" si="27"/>
        <v>20000</v>
      </c>
      <c r="AP46" s="82"/>
      <c r="AQ46" s="85"/>
      <c r="AR46" s="82"/>
      <c r="AS46" s="85"/>
      <c r="AT46" s="82"/>
      <c r="AU46" s="85"/>
      <c r="AV46" s="82"/>
      <c r="AW46" s="85">
        <f t="shared" si="23"/>
        <v>0</v>
      </c>
      <c r="AX46" s="82"/>
      <c r="AY46" s="85"/>
      <c r="AZ46" s="82"/>
      <c r="BA46" s="85"/>
      <c r="BB46" s="82"/>
      <c r="BC46" s="85"/>
      <c r="BD46" s="82"/>
      <c r="BE46" s="85"/>
      <c r="BF46" s="82"/>
      <c r="BG46" s="85">
        <f t="shared" si="26"/>
        <v>20000</v>
      </c>
      <c r="BH46" s="96"/>
      <c r="BI46" s="80"/>
      <c r="BJ46" s="78"/>
      <c r="BK46" s="80"/>
      <c r="BL46" s="78"/>
      <c r="BM46" s="80"/>
      <c r="BN46" s="2"/>
      <c r="BO46" s="2"/>
      <c r="BP46" s="2"/>
      <c r="BQ46" s="2"/>
      <c r="BR46" s="2"/>
      <c r="BS46" s="2"/>
      <c r="BT46" s="2"/>
      <c r="BU46" s="2"/>
      <c r="BV46" s="2"/>
    </row>
    <row r="47" ht="89.25" customHeight="1">
      <c r="A47" s="76"/>
      <c r="B47" s="76"/>
      <c r="C47" s="76"/>
      <c r="D47" s="76"/>
      <c r="E47" s="76"/>
      <c r="F47" s="76"/>
      <c r="G47" s="76"/>
      <c r="H47" s="81"/>
      <c r="I47" s="82"/>
      <c r="J47" s="82"/>
      <c r="K47" s="82"/>
      <c r="L47" s="81"/>
      <c r="M47" s="97"/>
      <c r="N47" s="83"/>
      <c r="O47" s="82"/>
      <c r="P47" s="82"/>
      <c r="Q47" s="82"/>
      <c r="R47" s="84"/>
      <c r="S47" s="82">
        <v>39100.0</v>
      </c>
      <c r="T47" s="82" t="s">
        <v>135</v>
      </c>
      <c r="U47" s="82">
        <v>11.0</v>
      </c>
      <c r="V47" s="81" t="s">
        <v>139</v>
      </c>
      <c r="W47" s="84" t="s">
        <v>88</v>
      </c>
      <c r="X47" s="82" t="s">
        <v>89</v>
      </c>
      <c r="Y47" s="84" t="s">
        <v>188</v>
      </c>
      <c r="Z47" s="82"/>
      <c r="AA47" s="85"/>
      <c r="AB47" s="82"/>
      <c r="AC47" s="85"/>
      <c r="AD47" s="82"/>
      <c r="AE47" s="85"/>
      <c r="AF47" s="82"/>
      <c r="AG47" s="85">
        <f t="shared" si="20"/>
        <v>0</v>
      </c>
      <c r="AH47" s="82"/>
      <c r="AI47" s="85"/>
      <c r="AJ47" s="82"/>
      <c r="AK47" s="85">
        <v>50000.0</v>
      </c>
      <c r="AL47" s="82"/>
      <c r="AM47" s="85"/>
      <c r="AN47" s="82"/>
      <c r="AO47" s="85">
        <f t="shared" si="27"/>
        <v>50000</v>
      </c>
      <c r="AP47" s="82"/>
      <c r="AQ47" s="85"/>
      <c r="AR47" s="82"/>
      <c r="AS47" s="85"/>
      <c r="AT47" s="82"/>
      <c r="AU47" s="85"/>
      <c r="AV47" s="82"/>
      <c r="AW47" s="85">
        <f t="shared" si="23"/>
        <v>0</v>
      </c>
      <c r="AX47" s="82"/>
      <c r="AY47" s="85"/>
      <c r="AZ47" s="82"/>
      <c r="BA47" s="85"/>
      <c r="BB47" s="82"/>
      <c r="BC47" s="85"/>
      <c r="BD47" s="82"/>
      <c r="BE47" s="85"/>
      <c r="BF47" s="82"/>
      <c r="BG47" s="85">
        <f t="shared" si="26"/>
        <v>50000</v>
      </c>
      <c r="BH47" s="96"/>
      <c r="BI47" s="80"/>
      <c r="BJ47" s="78"/>
      <c r="BK47" s="80"/>
      <c r="BL47" s="78"/>
      <c r="BM47" s="80"/>
      <c r="BN47" s="2"/>
      <c r="BO47" s="2"/>
      <c r="BP47" s="2"/>
      <c r="BQ47" s="2"/>
      <c r="BR47" s="2"/>
      <c r="BS47" s="2"/>
      <c r="BT47" s="2"/>
      <c r="BU47" s="2"/>
      <c r="BV47" s="2"/>
    </row>
    <row r="48" ht="89.25" customHeight="1">
      <c r="A48" s="76"/>
      <c r="B48" s="76"/>
      <c r="C48" s="76"/>
      <c r="D48" s="76"/>
      <c r="E48" s="76"/>
      <c r="F48" s="76"/>
      <c r="G48" s="76"/>
      <c r="H48" s="81"/>
      <c r="I48" s="82"/>
      <c r="J48" s="82"/>
      <c r="K48" s="82"/>
      <c r="L48" s="81"/>
      <c r="M48" s="97"/>
      <c r="N48" s="83"/>
      <c r="O48" s="82"/>
      <c r="P48" s="82"/>
      <c r="Q48" s="82"/>
      <c r="R48" s="84"/>
      <c r="S48" s="82">
        <v>39200.0</v>
      </c>
      <c r="T48" s="82" t="s">
        <v>142</v>
      </c>
      <c r="U48" s="82">
        <v>11.0</v>
      </c>
      <c r="V48" s="81" t="s">
        <v>139</v>
      </c>
      <c r="W48" s="84" t="s">
        <v>88</v>
      </c>
      <c r="X48" s="82" t="s">
        <v>89</v>
      </c>
      <c r="Y48" s="84" t="s">
        <v>188</v>
      </c>
      <c r="Z48" s="82"/>
      <c r="AA48" s="85"/>
      <c r="AB48" s="82"/>
      <c r="AC48" s="85"/>
      <c r="AD48" s="82"/>
      <c r="AE48" s="85"/>
      <c r="AF48" s="82"/>
      <c r="AG48" s="85">
        <f t="shared" si="20"/>
        <v>0</v>
      </c>
      <c r="AH48" s="82"/>
      <c r="AI48" s="85"/>
      <c r="AJ48" s="82"/>
      <c r="AK48" s="85">
        <v>50000.0</v>
      </c>
      <c r="AL48" s="82"/>
      <c r="AM48" s="85"/>
      <c r="AN48" s="82"/>
      <c r="AO48" s="85">
        <f t="shared" si="27"/>
        <v>50000</v>
      </c>
      <c r="AP48" s="82"/>
      <c r="AQ48" s="85"/>
      <c r="AR48" s="82"/>
      <c r="AS48" s="85"/>
      <c r="AT48" s="82"/>
      <c r="AU48" s="85">
        <v>50000.0</v>
      </c>
      <c r="AV48" s="82"/>
      <c r="AW48" s="85">
        <f t="shared" si="23"/>
        <v>50000</v>
      </c>
      <c r="AX48" s="82"/>
      <c r="AY48" s="85"/>
      <c r="AZ48" s="82"/>
      <c r="BA48" s="85"/>
      <c r="BB48" s="82"/>
      <c r="BC48" s="85"/>
      <c r="BD48" s="82"/>
      <c r="BE48" s="85"/>
      <c r="BF48" s="82"/>
      <c r="BG48" s="85">
        <f t="shared" si="26"/>
        <v>100000</v>
      </c>
      <c r="BH48" s="96"/>
      <c r="BI48" s="80"/>
      <c r="BJ48" s="78"/>
      <c r="BK48" s="80"/>
      <c r="BL48" s="78"/>
      <c r="BM48" s="80"/>
      <c r="BN48" s="2"/>
      <c r="BO48" s="2"/>
      <c r="BP48" s="2"/>
      <c r="BQ48" s="2"/>
      <c r="BR48" s="2"/>
      <c r="BS48" s="2"/>
      <c r="BT48" s="2"/>
      <c r="BU48" s="2"/>
      <c r="BV48" s="2"/>
    </row>
    <row r="49" ht="89.25" customHeight="1">
      <c r="A49" s="76"/>
      <c r="B49" s="76"/>
      <c r="C49" s="76"/>
      <c r="D49" s="76"/>
      <c r="E49" s="76"/>
      <c r="F49" s="76"/>
      <c r="G49" s="76"/>
      <c r="H49" s="81"/>
      <c r="I49" s="82"/>
      <c r="J49" s="82"/>
      <c r="K49" s="82"/>
      <c r="L49" s="81"/>
      <c r="M49" s="97"/>
      <c r="N49" s="83"/>
      <c r="O49" s="82"/>
      <c r="P49" s="82"/>
      <c r="Q49" s="82"/>
      <c r="R49" s="84"/>
      <c r="S49" s="82">
        <v>39530.0</v>
      </c>
      <c r="T49" s="82" t="s">
        <v>143</v>
      </c>
      <c r="U49" s="82">
        <v>11.0</v>
      </c>
      <c r="V49" s="81" t="s">
        <v>139</v>
      </c>
      <c r="W49" s="84" t="s">
        <v>88</v>
      </c>
      <c r="X49" s="82" t="s">
        <v>89</v>
      </c>
      <c r="Y49" s="84" t="s">
        <v>188</v>
      </c>
      <c r="Z49" s="82"/>
      <c r="AA49" s="85"/>
      <c r="AB49" s="82"/>
      <c r="AC49" s="85"/>
      <c r="AD49" s="82"/>
      <c r="AE49" s="85"/>
      <c r="AF49" s="82"/>
      <c r="AG49" s="85">
        <f t="shared" si="20"/>
        <v>0</v>
      </c>
      <c r="AH49" s="82"/>
      <c r="AI49" s="85"/>
      <c r="AJ49" s="82"/>
      <c r="AK49" s="85">
        <v>30000.0</v>
      </c>
      <c r="AL49" s="82"/>
      <c r="AM49" s="85"/>
      <c r="AN49" s="82"/>
      <c r="AO49" s="85">
        <f t="shared" si="27"/>
        <v>30000</v>
      </c>
      <c r="AP49" s="82"/>
      <c r="AQ49" s="85"/>
      <c r="AR49" s="82"/>
      <c r="AS49" s="85"/>
      <c r="AT49" s="82"/>
      <c r="AU49" s="85"/>
      <c r="AV49" s="82"/>
      <c r="AW49" s="85">
        <f t="shared" si="23"/>
        <v>0</v>
      </c>
      <c r="AX49" s="82"/>
      <c r="AY49" s="85"/>
      <c r="AZ49" s="82"/>
      <c r="BA49" s="85"/>
      <c r="BB49" s="82"/>
      <c r="BC49" s="85"/>
      <c r="BD49" s="82"/>
      <c r="BE49" s="85"/>
      <c r="BF49" s="82">
        <f t="shared" ref="BF49:BF51" si="29">BD49+AV49+AN49+AF49</f>
        <v>0</v>
      </c>
      <c r="BG49" s="85">
        <f t="shared" si="26"/>
        <v>30000</v>
      </c>
      <c r="BH49" s="96"/>
      <c r="BI49" s="80"/>
      <c r="BJ49" s="78"/>
      <c r="BK49" s="80"/>
      <c r="BL49" s="78"/>
      <c r="BM49" s="80"/>
      <c r="BN49" s="2"/>
      <c r="BO49" s="2"/>
      <c r="BP49" s="2"/>
      <c r="BQ49" s="2"/>
      <c r="BR49" s="2"/>
      <c r="BS49" s="2"/>
      <c r="BT49" s="2"/>
      <c r="BU49" s="2"/>
      <c r="BV49" s="2"/>
    </row>
    <row r="50" ht="89.25" customHeight="1">
      <c r="A50" s="76"/>
      <c r="B50" s="76"/>
      <c r="C50" s="76"/>
      <c r="D50" s="76"/>
      <c r="E50" s="76"/>
      <c r="F50" s="76"/>
      <c r="G50" s="76"/>
      <c r="H50" s="81"/>
      <c r="I50" s="82"/>
      <c r="J50" s="82"/>
      <c r="K50" s="82"/>
      <c r="L50" s="81"/>
      <c r="M50" s="97"/>
      <c r="N50" s="83"/>
      <c r="O50" s="82"/>
      <c r="P50" s="82"/>
      <c r="Q50" s="82"/>
      <c r="R50" s="84"/>
      <c r="S50" s="82">
        <v>39600.0</v>
      </c>
      <c r="T50" s="84" t="s">
        <v>189</v>
      </c>
      <c r="U50" s="82">
        <v>11.0</v>
      </c>
      <c r="V50" s="81" t="s">
        <v>139</v>
      </c>
      <c r="W50" s="84" t="s">
        <v>88</v>
      </c>
      <c r="X50" s="82" t="s">
        <v>89</v>
      </c>
      <c r="Y50" s="84" t="s">
        <v>188</v>
      </c>
      <c r="Z50" s="82"/>
      <c r="AA50" s="85"/>
      <c r="AB50" s="82"/>
      <c r="AC50" s="85"/>
      <c r="AD50" s="82"/>
      <c r="AE50" s="85">
        <v>100000.0</v>
      </c>
      <c r="AF50" s="82"/>
      <c r="AG50" s="85">
        <f t="shared" si="20"/>
        <v>100000</v>
      </c>
      <c r="AH50" s="82"/>
      <c r="AI50" s="85"/>
      <c r="AJ50" s="82"/>
      <c r="AK50" s="85"/>
      <c r="AL50" s="82"/>
      <c r="AM50" s="85"/>
      <c r="AN50" s="82">
        <f t="shared" ref="AN50:AO50" si="28">AH50+AJ50+AL50</f>
        <v>0</v>
      </c>
      <c r="AO50" s="85">
        <f t="shared" si="28"/>
        <v>0</v>
      </c>
      <c r="AP50" s="82"/>
      <c r="AQ50" s="85">
        <v>100000.0</v>
      </c>
      <c r="AR50" s="82"/>
      <c r="AS50" s="85"/>
      <c r="AT50" s="82"/>
      <c r="AU50" s="85"/>
      <c r="AV50" s="82">
        <f t="shared" ref="AV50:AV51" si="31">AP50+AR50+AT50</f>
        <v>0</v>
      </c>
      <c r="AW50" s="85">
        <f t="shared" si="23"/>
        <v>100000</v>
      </c>
      <c r="AX50" s="82"/>
      <c r="AY50" s="85"/>
      <c r="AZ50" s="82"/>
      <c r="BA50" s="85"/>
      <c r="BB50" s="82"/>
      <c r="BC50" s="85"/>
      <c r="BD50" s="82"/>
      <c r="BE50" s="85"/>
      <c r="BF50" s="82">
        <f t="shared" si="29"/>
        <v>0</v>
      </c>
      <c r="BG50" s="85">
        <f t="shared" si="26"/>
        <v>200000</v>
      </c>
      <c r="BH50" s="96"/>
      <c r="BI50" s="80"/>
      <c r="BJ50" s="78"/>
      <c r="BK50" s="80"/>
      <c r="BL50" s="78"/>
      <c r="BM50" s="80"/>
      <c r="BN50" s="2"/>
      <c r="BO50" s="2"/>
      <c r="BP50" s="2"/>
      <c r="BQ50" s="2"/>
      <c r="BR50" s="2"/>
      <c r="BS50" s="2"/>
      <c r="BT50" s="2"/>
      <c r="BU50" s="2"/>
      <c r="BV50" s="2"/>
    </row>
    <row r="51" ht="89.25" customHeight="1">
      <c r="A51" s="76"/>
      <c r="B51" s="76"/>
      <c r="C51" s="76"/>
      <c r="D51" s="76"/>
      <c r="E51" s="76"/>
      <c r="F51" s="76"/>
      <c r="G51" s="76"/>
      <c r="H51" s="81"/>
      <c r="I51" s="82"/>
      <c r="J51" s="82"/>
      <c r="K51" s="82"/>
      <c r="L51" s="81"/>
      <c r="M51" s="97"/>
      <c r="N51" s="83"/>
      <c r="O51" s="82"/>
      <c r="P51" s="82"/>
      <c r="Q51" s="82"/>
      <c r="R51" s="84"/>
      <c r="S51" s="82">
        <v>42110.0</v>
      </c>
      <c r="T51" s="84" t="s">
        <v>190</v>
      </c>
      <c r="U51" s="82">
        <v>11.0</v>
      </c>
      <c r="V51" s="81" t="s">
        <v>139</v>
      </c>
      <c r="W51" s="84" t="s">
        <v>88</v>
      </c>
      <c r="X51" s="82" t="s">
        <v>89</v>
      </c>
      <c r="Y51" s="84" t="s">
        <v>188</v>
      </c>
      <c r="Z51" s="82"/>
      <c r="AA51" s="85"/>
      <c r="AB51" s="82"/>
      <c r="AC51" s="85"/>
      <c r="AD51" s="82"/>
      <c r="AE51" s="85"/>
      <c r="AF51" s="82"/>
      <c r="AG51" s="85">
        <f t="shared" si="20"/>
        <v>0</v>
      </c>
      <c r="AH51" s="82"/>
      <c r="AI51" s="85">
        <v>32970.0</v>
      </c>
      <c r="AJ51" s="82"/>
      <c r="AK51" s="85"/>
      <c r="AL51" s="82"/>
      <c r="AM51" s="85"/>
      <c r="AN51" s="82">
        <f t="shared" ref="AN51:AO51" si="30">AH51+AJ51+AL51</f>
        <v>0</v>
      </c>
      <c r="AO51" s="85">
        <f t="shared" si="30"/>
        <v>32970</v>
      </c>
      <c r="AP51" s="82"/>
      <c r="AQ51" s="85"/>
      <c r="AR51" s="82"/>
      <c r="AS51" s="85"/>
      <c r="AT51" s="82"/>
      <c r="AU51" s="85"/>
      <c r="AV51" s="82">
        <f t="shared" si="31"/>
        <v>0</v>
      </c>
      <c r="AW51" s="85">
        <f t="shared" si="23"/>
        <v>0</v>
      </c>
      <c r="AX51" s="82"/>
      <c r="AY51" s="85"/>
      <c r="AZ51" s="82"/>
      <c r="BA51" s="85"/>
      <c r="BB51" s="82"/>
      <c r="BC51" s="85"/>
      <c r="BD51" s="82"/>
      <c r="BE51" s="85"/>
      <c r="BF51" s="82">
        <f t="shared" si="29"/>
        <v>0</v>
      </c>
      <c r="BG51" s="85">
        <f t="shared" si="26"/>
        <v>32970</v>
      </c>
      <c r="BH51" s="96"/>
      <c r="BI51" s="80"/>
      <c r="BJ51" s="78"/>
      <c r="BK51" s="80"/>
      <c r="BL51" s="78"/>
      <c r="BM51" s="80"/>
      <c r="BN51" s="2"/>
      <c r="BO51" s="2"/>
      <c r="BP51" s="2"/>
      <c r="BQ51" s="2"/>
      <c r="BR51" s="2"/>
      <c r="BS51" s="2"/>
      <c r="BT51" s="2"/>
      <c r="BU51" s="2"/>
      <c r="BV51" s="2"/>
    </row>
    <row r="52" ht="89.25" customHeight="1">
      <c r="A52" s="103"/>
      <c r="B52" s="103"/>
      <c r="C52" s="103"/>
      <c r="D52" s="103"/>
      <c r="E52" s="103"/>
      <c r="F52" s="103"/>
      <c r="G52" s="103"/>
      <c r="H52" s="81"/>
      <c r="I52" s="82"/>
      <c r="J52" s="82"/>
      <c r="K52" s="82"/>
      <c r="L52" s="81"/>
      <c r="M52" s="97"/>
      <c r="N52" s="83"/>
      <c r="O52" s="82"/>
      <c r="P52" s="82"/>
      <c r="Q52" s="82"/>
      <c r="R52" s="84"/>
      <c r="S52" s="82">
        <v>42600.0</v>
      </c>
      <c r="T52" s="82" t="s">
        <v>147</v>
      </c>
      <c r="U52" s="82">
        <v>11.0</v>
      </c>
      <c r="V52" s="81" t="s">
        <v>139</v>
      </c>
      <c r="W52" s="84" t="s">
        <v>88</v>
      </c>
      <c r="X52" s="82" t="s">
        <v>89</v>
      </c>
      <c r="Y52" s="82" t="s">
        <v>124</v>
      </c>
      <c r="Z52" s="82"/>
      <c r="AA52" s="85"/>
      <c r="AB52" s="82"/>
      <c r="AC52" s="85"/>
      <c r="AD52" s="82"/>
      <c r="AE52" s="85"/>
      <c r="AF52" s="82"/>
      <c r="AG52" s="85">
        <f t="shared" si="20"/>
        <v>0</v>
      </c>
      <c r="AH52" s="82"/>
      <c r="AI52" s="85">
        <v>150000.0</v>
      </c>
      <c r="AJ52" s="82"/>
      <c r="AK52" s="85"/>
      <c r="AL52" s="82"/>
      <c r="AM52" s="85"/>
      <c r="AN52" s="82"/>
      <c r="AO52" s="85">
        <f>AI52+AK52+AM52</f>
        <v>150000</v>
      </c>
      <c r="AP52" s="82"/>
      <c r="AQ52" s="85">
        <v>50000.0</v>
      </c>
      <c r="AR52" s="82"/>
      <c r="AS52" s="85"/>
      <c r="AT52" s="82"/>
      <c r="AU52" s="85"/>
      <c r="AV52" s="82"/>
      <c r="AW52" s="85">
        <f t="shared" si="23"/>
        <v>50000</v>
      </c>
      <c r="AX52" s="82"/>
      <c r="AY52" s="85"/>
      <c r="AZ52" s="82"/>
      <c r="BA52" s="85"/>
      <c r="BB52" s="82"/>
      <c r="BC52" s="85"/>
      <c r="BD52" s="82"/>
      <c r="BE52" s="85"/>
      <c r="BF52" s="82"/>
      <c r="BG52" s="85">
        <f t="shared" si="26"/>
        <v>200000</v>
      </c>
      <c r="BH52" s="96"/>
      <c r="BI52" s="80"/>
      <c r="BJ52" s="78"/>
      <c r="BK52" s="80"/>
      <c r="BL52" s="78"/>
      <c r="BM52" s="80"/>
      <c r="BN52" s="2"/>
      <c r="BO52" s="2"/>
      <c r="BP52" s="2"/>
      <c r="BQ52" s="2"/>
      <c r="BR52" s="2"/>
      <c r="BS52" s="2"/>
      <c r="BT52" s="2"/>
      <c r="BU52" s="2"/>
      <c r="BV52" s="2"/>
    </row>
    <row r="53" ht="15.75" customHeight="1">
      <c r="BG53" s="104">
        <f>BG41+BG38+BG36+BG33</f>
        <v>1454000</v>
      </c>
    </row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3">
    <mergeCell ref="AP24:AQ25"/>
    <mergeCell ref="AR24:AS25"/>
    <mergeCell ref="AB24:AC25"/>
    <mergeCell ref="AD24:AE25"/>
    <mergeCell ref="AF24:AG25"/>
    <mergeCell ref="AH24:AI25"/>
    <mergeCell ref="AJ24:AK25"/>
    <mergeCell ref="AL24:AM25"/>
    <mergeCell ref="AN24:AO25"/>
    <mergeCell ref="D25:D26"/>
    <mergeCell ref="E25:E26"/>
    <mergeCell ref="F25:F26"/>
    <mergeCell ref="G25:G26"/>
    <mergeCell ref="A15:B15"/>
    <mergeCell ref="A16:B17"/>
    <mergeCell ref="A18:B22"/>
    <mergeCell ref="A23:G24"/>
    <mergeCell ref="A25:A26"/>
    <mergeCell ref="B25:B26"/>
    <mergeCell ref="C25:C26"/>
    <mergeCell ref="BH25:BI25"/>
    <mergeCell ref="BJ25:BK25"/>
    <mergeCell ref="AT24:AU25"/>
    <mergeCell ref="AV24:AW25"/>
    <mergeCell ref="AX24:AY25"/>
    <mergeCell ref="AZ24:BA25"/>
    <mergeCell ref="BB24:BC25"/>
    <mergeCell ref="BD24:BE25"/>
    <mergeCell ref="BF24:BG25"/>
    <mergeCell ref="B6:M7"/>
    <mergeCell ref="A9:B9"/>
    <mergeCell ref="C9:W9"/>
    <mergeCell ref="A10:B10"/>
    <mergeCell ref="C10:W10"/>
    <mergeCell ref="A11:B11"/>
    <mergeCell ref="C11:W11"/>
    <mergeCell ref="A12:B12"/>
    <mergeCell ref="C12:W12"/>
    <mergeCell ref="A13:B13"/>
    <mergeCell ref="C13:W13"/>
    <mergeCell ref="A14:B14"/>
    <mergeCell ref="C14:W14"/>
    <mergeCell ref="C15:W15"/>
    <mergeCell ref="D22:W22"/>
    <mergeCell ref="M23:BG23"/>
    <mergeCell ref="BH23:BM24"/>
    <mergeCell ref="BL25:BM25"/>
    <mergeCell ref="D16:W16"/>
    <mergeCell ref="D17:W17"/>
    <mergeCell ref="D18:W18"/>
    <mergeCell ref="D19:W19"/>
    <mergeCell ref="D20:W20"/>
    <mergeCell ref="D21:W21"/>
    <mergeCell ref="H23:L24"/>
    <mergeCell ref="T24:T26"/>
    <mergeCell ref="U24:U26"/>
    <mergeCell ref="V24:V26"/>
    <mergeCell ref="W24:W26"/>
    <mergeCell ref="X24:X26"/>
    <mergeCell ref="Y24:Y26"/>
    <mergeCell ref="Z24:AA25"/>
    <mergeCell ref="H25:H26"/>
    <mergeCell ref="I25:I26"/>
    <mergeCell ref="J25:J26"/>
    <mergeCell ref="K25:K26"/>
    <mergeCell ref="L25:L26"/>
    <mergeCell ref="M24:M26"/>
    <mergeCell ref="N24:N26"/>
    <mergeCell ref="O24:O26"/>
    <mergeCell ref="P24:P26"/>
    <mergeCell ref="Q24:Q26"/>
    <mergeCell ref="R24:R26"/>
    <mergeCell ref="S24:S26"/>
  </mergeCells>
  <dataValidations>
    <dataValidation type="list" allowBlank="1" showErrorMessage="1" sqref="D17">
      <formula1>metavp</formula1>
    </dataValidation>
    <dataValidation type="list" allowBlank="1" showErrorMessage="1" sqref="D18">
      <formula1>objetivopeg</formula1>
    </dataValidation>
    <dataValidation type="list" allowBlank="1" showErrorMessage="1" sqref="D22">
      <formula1>resultadoss2</formula1>
    </dataValidation>
    <dataValidation type="list" allowBlank="1" showErrorMessage="1" sqref="D16">
      <formula1>objetivosvp</formula1>
    </dataValidation>
    <dataValidation type="list" allowBlank="1" showErrorMessage="1" sqref="D21">
      <formula1>resultadoss1</formula1>
    </dataValidation>
  </dataValidations>
  <printOptions/>
  <pageMargins bottom="0.75" footer="0.0" header="0.0" left="0.7" right="0.7" top="0.75"/>
  <pageSetup paperSize="9" orientation="portrait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10.71"/>
    <col customWidth="1" min="3" max="3" width="28.57"/>
    <col customWidth="1" min="4" max="4" width="10.71"/>
    <col customWidth="1" min="5" max="5" width="52.57"/>
    <col customWidth="1" min="6" max="6" width="15.71"/>
    <col customWidth="1" min="7" max="7" width="20.14"/>
    <col customWidth="1" min="8" max="8" width="18.29"/>
    <col customWidth="1" min="9" max="12" width="10.71"/>
  </cols>
  <sheetData>
    <row r="4">
      <c r="B4" s="105" t="s">
        <v>191</v>
      </c>
      <c r="C4" s="105" t="s">
        <v>192</v>
      </c>
      <c r="D4" s="105" t="s">
        <v>193</v>
      </c>
      <c r="E4" s="105" t="s">
        <v>194</v>
      </c>
      <c r="F4" s="106" t="s">
        <v>195</v>
      </c>
      <c r="G4" s="105" t="s">
        <v>196</v>
      </c>
      <c r="H4" s="105" t="s">
        <v>197</v>
      </c>
    </row>
    <row r="5">
      <c r="B5" s="107">
        <v>10000.0</v>
      </c>
      <c r="C5" s="107" t="s">
        <v>198</v>
      </c>
      <c r="D5" s="108" t="s">
        <v>199</v>
      </c>
      <c r="E5" s="109" t="s">
        <v>200</v>
      </c>
      <c r="F5" s="110">
        <v>1526693.0</v>
      </c>
      <c r="G5" s="111">
        <f>+'PROGRAMA 01-ACTIV.OBRA 011 SSSE'!BG27</f>
        <v>1526693</v>
      </c>
      <c r="H5" s="112">
        <f t="shared" ref="H5:H32" si="1">F5-G5</f>
        <v>0</v>
      </c>
    </row>
    <row r="6">
      <c r="B6" s="113" t="s">
        <v>201</v>
      </c>
      <c r="C6" s="18"/>
      <c r="D6" s="18"/>
      <c r="E6" s="19"/>
      <c r="F6" s="114">
        <f>SUM(F5)</f>
        <v>1526693</v>
      </c>
      <c r="G6" s="115"/>
      <c r="H6" s="112">
        <f t="shared" si="1"/>
        <v>1526693</v>
      </c>
    </row>
    <row r="7">
      <c r="B7" s="107"/>
      <c r="C7" s="107"/>
      <c r="D7" s="108" t="s">
        <v>202</v>
      </c>
      <c r="E7" s="108" t="s">
        <v>203</v>
      </c>
      <c r="F7" s="110">
        <v>200000.0</v>
      </c>
      <c r="G7" s="111">
        <f>+'PROGRAMA 01-ACTIV.OBRA 011 SSSE'!BG35</f>
        <v>200000</v>
      </c>
      <c r="H7" s="112">
        <f t="shared" si="1"/>
        <v>0</v>
      </c>
    </row>
    <row r="8">
      <c r="B8" s="107"/>
      <c r="C8" s="107"/>
      <c r="D8" s="108" t="s">
        <v>204</v>
      </c>
      <c r="E8" s="108" t="s">
        <v>205</v>
      </c>
      <c r="F8" s="110">
        <v>25000.0</v>
      </c>
      <c r="G8" s="111">
        <v>25000.0</v>
      </c>
      <c r="H8" s="112">
        <f t="shared" si="1"/>
        <v>0</v>
      </c>
    </row>
    <row r="9">
      <c r="B9" s="107"/>
      <c r="C9" s="107"/>
      <c r="D9" s="116" t="s">
        <v>206</v>
      </c>
      <c r="E9" s="116" t="s">
        <v>207</v>
      </c>
      <c r="F9" s="117">
        <v>50000.0</v>
      </c>
      <c r="G9" s="111">
        <f>+'PROGRAMA 01-ACTIV.OBRA 011 SSSE'!BG34</f>
        <v>50000</v>
      </c>
      <c r="H9" s="112">
        <f t="shared" si="1"/>
        <v>0</v>
      </c>
      <c r="I9" s="104"/>
    </row>
    <row r="10">
      <c r="B10" s="107"/>
      <c r="C10" s="107"/>
      <c r="D10" s="116" t="s">
        <v>208</v>
      </c>
      <c r="E10" s="116" t="s">
        <v>209</v>
      </c>
      <c r="F10" s="117">
        <v>250000.0</v>
      </c>
      <c r="G10" s="111">
        <f>+'PROGRAMA 01-ACTIV.OBRA 011 SSSE'!BG32</f>
        <v>250000</v>
      </c>
      <c r="H10" s="112">
        <f t="shared" si="1"/>
        <v>0</v>
      </c>
    </row>
    <row r="11">
      <c r="B11" s="107"/>
      <c r="C11" s="107"/>
      <c r="D11" s="118" t="s">
        <v>210</v>
      </c>
      <c r="E11" s="118" t="s">
        <v>211</v>
      </c>
      <c r="F11" s="119">
        <v>284000.0</v>
      </c>
      <c r="G11" s="120">
        <f>+'PROGRAMA 01-ACTIV.OBRA 011 SSSE'!BG31</f>
        <v>284000</v>
      </c>
      <c r="H11" s="121">
        <f t="shared" si="1"/>
        <v>0</v>
      </c>
    </row>
    <row r="12">
      <c r="B12" s="107"/>
      <c r="C12" s="107"/>
      <c r="D12" s="122" t="s">
        <v>212</v>
      </c>
      <c r="E12" s="122" t="s">
        <v>213</v>
      </c>
      <c r="F12" s="123">
        <v>281400.0</v>
      </c>
      <c r="G12" s="111">
        <f>+'PROGRAMA 01-ACTIV.OBRA 011 SSSE'!BG33</f>
        <v>281400</v>
      </c>
      <c r="H12" s="124">
        <f t="shared" si="1"/>
        <v>0</v>
      </c>
    </row>
    <row r="13">
      <c r="B13" s="107"/>
      <c r="C13" s="107"/>
      <c r="D13" s="108" t="s">
        <v>214</v>
      </c>
      <c r="E13" s="108" t="s">
        <v>215</v>
      </c>
      <c r="F13" s="110">
        <v>200000.0</v>
      </c>
      <c r="G13" s="111">
        <f>+'PROGRAMA 01-ACTIV.OBRA 011 SSSE'!BG42</f>
        <v>200000</v>
      </c>
      <c r="H13" s="112">
        <f t="shared" si="1"/>
        <v>0</v>
      </c>
      <c r="I13" s="104">
        <f>G11-F12</f>
        <v>2600</v>
      </c>
    </row>
    <row r="14">
      <c r="B14" s="125" t="s">
        <v>216</v>
      </c>
      <c r="C14" s="18"/>
      <c r="D14" s="18"/>
      <c r="E14" s="19"/>
      <c r="F14" s="126">
        <f>SUM(F7:F13)</f>
        <v>1290400</v>
      </c>
      <c r="G14" s="115"/>
      <c r="H14" s="112">
        <f t="shared" si="1"/>
        <v>1290400</v>
      </c>
      <c r="I14" s="127">
        <v>84000.0</v>
      </c>
      <c r="L14" s="128" t="s">
        <v>217</v>
      </c>
    </row>
    <row r="15">
      <c r="B15" s="115"/>
      <c r="C15" s="115"/>
      <c r="D15" s="115" t="s">
        <v>218</v>
      </c>
      <c r="E15" s="115" t="s">
        <v>219</v>
      </c>
      <c r="F15" s="110">
        <v>200000.0</v>
      </c>
      <c r="G15" s="129">
        <f>+'PROGRAMA 01-ACTIV.OBRA 011 SSSE'!BG43</f>
        <v>200000</v>
      </c>
      <c r="H15" s="112">
        <f t="shared" si="1"/>
        <v>0</v>
      </c>
      <c r="I15" s="104">
        <f>I14-I13</f>
        <v>81400</v>
      </c>
    </row>
    <row r="16" ht="15.75" customHeight="1">
      <c r="B16" s="115"/>
      <c r="C16" s="115"/>
      <c r="D16" s="115" t="s">
        <v>220</v>
      </c>
      <c r="E16" s="115" t="s">
        <v>221</v>
      </c>
      <c r="F16" s="110">
        <v>150000.0</v>
      </c>
      <c r="G16" s="129">
        <f>+'PROGRAMA 01-ACTIV.OBRA 011 SSSE'!BG47</f>
        <v>150000</v>
      </c>
      <c r="H16" s="112">
        <f t="shared" si="1"/>
        <v>0</v>
      </c>
    </row>
    <row r="17" ht="15.75" customHeight="1">
      <c r="B17" s="115"/>
      <c r="C17" s="115"/>
      <c r="D17" s="115" t="s">
        <v>222</v>
      </c>
      <c r="E17" s="115" t="s">
        <v>223</v>
      </c>
      <c r="F17" s="110">
        <v>94090.0</v>
      </c>
      <c r="G17" s="129">
        <f>+'PROGRAMA 01-ACTIV.OBRA 011 SSSE'!BG48</f>
        <v>94090</v>
      </c>
      <c r="H17" s="112">
        <f t="shared" si="1"/>
        <v>0</v>
      </c>
    </row>
    <row r="18" ht="15.75" customHeight="1">
      <c r="B18" s="115"/>
      <c r="C18" s="115"/>
      <c r="D18" s="115" t="s">
        <v>224</v>
      </c>
      <c r="E18" s="115" t="s">
        <v>225</v>
      </c>
      <c r="F18" s="110">
        <v>10000.0</v>
      </c>
      <c r="G18" s="129">
        <f>+'PROGRAMA 01-ACTIV.OBRA 011 SSSE'!BG49</f>
        <v>10000</v>
      </c>
      <c r="H18" s="112">
        <f t="shared" si="1"/>
        <v>0</v>
      </c>
    </row>
    <row r="19" ht="15.75" customHeight="1">
      <c r="B19" s="115"/>
      <c r="C19" s="115"/>
      <c r="D19" s="115" t="s">
        <v>226</v>
      </c>
      <c r="E19" s="115" t="s">
        <v>227</v>
      </c>
      <c r="F19" s="110">
        <v>30000.0</v>
      </c>
      <c r="G19" s="130">
        <f>+'PROGRAMA 01-ACTIV.OBRA 011 SSSE'!BG36</f>
        <v>30000</v>
      </c>
      <c r="H19" s="112">
        <f t="shared" si="1"/>
        <v>0</v>
      </c>
    </row>
    <row r="20" ht="15.75" customHeight="1">
      <c r="B20" s="115"/>
      <c r="C20" s="115"/>
      <c r="D20" s="131" t="s">
        <v>228</v>
      </c>
      <c r="E20" s="131" t="s">
        <v>229</v>
      </c>
      <c r="F20" s="110">
        <v>10000.0</v>
      </c>
      <c r="G20" s="129">
        <f>+'PROGRAMA 01-ACTIV.OBRA 011 SSSE'!BG50</f>
        <v>10000</v>
      </c>
      <c r="H20" s="112">
        <f t="shared" si="1"/>
        <v>0</v>
      </c>
    </row>
    <row r="21" ht="15.75" customHeight="1">
      <c r="B21" s="115"/>
      <c r="C21" s="115"/>
      <c r="D21" s="131" t="s">
        <v>230</v>
      </c>
      <c r="E21" s="131" t="s">
        <v>111</v>
      </c>
      <c r="F21" s="110">
        <v>250000.0</v>
      </c>
      <c r="G21" s="129">
        <f>+'PROGRAMA 01-ACTIV.OBRA 011 SSSE'!BG37</f>
        <v>250000</v>
      </c>
      <c r="H21" s="112">
        <f t="shared" si="1"/>
        <v>0</v>
      </c>
    </row>
    <row r="22" ht="15.75" customHeight="1">
      <c r="B22" s="115"/>
      <c r="C22" s="115"/>
      <c r="D22" s="131" t="s">
        <v>231</v>
      </c>
      <c r="E22" s="131" t="s">
        <v>232</v>
      </c>
      <c r="F22" s="110">
        <v>20000.0</v>
      </c>
      <c r="G22" s="129">
        <f>+'PROGRAMA 01-ACTIV.OBRA 011 SSSE'!BG38</f>
        <v>20000</v>
      </c>
      <c r="H22" s="112">
        <f t="shared" si="1"/>
        <v>0</v>
      </c>
    </row>
    <row r="23" ht="15.75" customHeight="1">
      <c r="B23" s="115"/>
      <c r="C23" s="115"/>
      <c r="D23" s="131" t="s">
        <v>233</v>
      </c>
      <c r="E23" s="131" t="s">
        <v>234</v>
      </c>
      <c r="F23" s="110">
        <v>8000.0</v>
      </c>
      <c r="G23" s="129">
        <f>+'PROGRAMA 01-ACTIV.OBRA 011 SSSE'!BG51</f>
        <v>8000</v>
      </c>
      <c r="H23" s="112">
        <f t="shared" si="1"/>
        <v>0</v>
      </c>
    </row>
    <row r="24" ht="15.75" customHeight="1">
      <c r="B24" s="115"/>
      <c r="C24" s="115"/>
      <c r="D24" s="131" t="s">
        <v>235</v>
      </c>
      <c r="E24" s="131" t="s">
        <v>236</v>
      </c>
      <c r="F24" s="110">
        <v>5000.0</v>
      </c>
      <c r="G24" s="129">
        <f>+'PROGRAMA 01-ACTIV.OBRA 011 SSSE'!BG46</f>
        <v>5000</v>
      </c>
      <c r="H24" s="112">
        <f t="shared" si="1"/>
        <v>0</v>
      </c>
    </row>
    <row r="25" ht="15.75" customHeight="1">
      <c r="B25" s="115"/>
      <c r="C25" s="115"/>
      <c r="D25" s="131" t="s">
        <v>237</v>
      </c>
      <c r="E25" s="131" t="s">
        <v>238</v>
      </c>
      <c r="F25" s="110">
        <v>8000.0</v>
      </c>
      <c r="G25" s="129">
        <f>+'PROGRAMA 01-ACTIV.OBRA 011 SSSE'!BG52</f>
        <v>8000</v>
      </c>
      <c r="H25" s="112">
        <f t="shared" si="1"/>
        <v>0</v>
      </c>
    </row>
    <row r="26" ht="15.75" customHeight="1">
      <c r="B26" s="115"/>
      <c r="C26" s="115"/>
      <c r="D26" s="131" t="s">
        <v>239</v>
      </c>
      <c r="E26" s="131" t="s">
        <v>240</v>
      </c>
      <c r="F26" s="110">
        <v>20000.0</v>
      </c>
      <c r="G26" s="129">
        <f>+'PROGRAMA 01-ACTIV.OBRA 011 SSSE'!BG44</f>
        <v>20000</v>
      </c>
      <c r="H26" s="112">
        <f t="shared" si="1"/>
        <v>0</v>
      </c>
    </row>
    <row r="27" ht="15.75" customHeight="1">
      <c r="B27" s="115"/>
      <c r="C27" s="115"/>
      <c r="D27" s="115" t="s">
        <v>241</v>
      </c>
      <c r="E27" s="115" t="s">
        <v>242</v>
      </c>
      <c r="F27" s="110">
        <v>20000.0</v>
      </c>
      <c r="G27" s="130">
        <f>+'PROGRAMA 01-ACTIV.OBRA 011 SSSE'!BG53</f>
        <v>20000</v>
      </c>
      <c r="H27" s="112">
        <f t="shared" si="1"/>
        <v>0</v>
      </c>
    </row>
    <row r="28" ht="15.75" customHeight="1">
      <c r="B28" s="115"/>
      <c r="C28" s="115"/>
      <c r="D28" s="115" t="s">
        <v>243</v>
      </c>
      <c r="E28" s="115" t="s">
        <v>244</v>
      </c>
      <c r="F28" s="110">
        <v>50000.0</v>
      </c>
      <c r="G28" s="129">
        <f>+'PROGRAMA 01-ACTIV.OBRA 011 SSSE'!BG54</f>
        <v>50000</v>
      </c>
      <c r="H28" s="112">
        <f t="shared" si="1"/>
        <v>0</v>
      </c>
    </row>
    <row r="29" ht="15.75" customHeight="1">
      <c r="B29" s="125" t="s">
        <v>245</v>
      </c>
      <c r="C29" s="18"/>
      <c r="D29" s="18"/>
      <c r="E29" s="19"/>
      <c r="F29" s="126">
        <f>SUM(F15:F28)</f>
        <v>875090</v>
      </c>
      <c r="G29" s="132"/>
      <c r="H29" s="112">
        <f t="shared" si="1"/>
        <v>875090</v>
      </c>
    </row>
    <row r="30" ht="15.75" customHeight="1">
      <c r="B30" s="115"/>
      <c r="C30" s="115"/>
      <c r="D30" s="131" t="s">
        <v>246</v>
      </c>
      <c r="E30" s="131" t="s">
        <v>151</v>
      </c>
      <c r="F30" s="110">
        <v>5000.0</v>
      </c>
      <c r="G30" s="129">
        <f>+'PROGRAMA 01-ACTIV.OBRA 011 SSSE'!BG58</f>
        <v>5000</v>
      </c>
      <c r="H30" s="112">
        <f t="shared" si="1"/>
        <v>0</v>
      </c>
    </row>
    <row r="31" ht="15.75" customHeight="1">
      <c r="B31" s="115"/>
      <c r="C31" s="115"/>
      <c r="D31" s="131" t="s">
        <v>247</v>
      </c>
      <c r="E31" s="131" t="s">
        <v>248</v>
      </c>
      <c r="F31" s="110">
        <v>150000.0</v>
      </c>
      <c r="G31" s="110">
        <f>+'PROGRAMA 01-ACTIV.OBRA 011 SSSE'!BG56</f>
        <v>150000</v>
      </c>
      <c r="H31" s="112">
        <f t="shared" si="1"/>
        <v>0</v>
      </c>
    </row>
    <row r="32" ht="15.75" customHeight="1">
      <c r="B32" s="115"/>
      <c r="C32" s="115"/>
      <c r="D32" s="115" t="s">
        <v>249</v>
      </c>
      <c r="E32" s="115" t="s">
        <v>250</v>
      </c>
      <c r="F32" s="110">
        <v>28547.0</v>
      </c>
      <c r="G32" s="110">
        <f>+'PROGRAMA 01-ACTIV.OBRA 011 SSSE'!BG55</f>
        <v>28547</v>
      </c>
      <c r="H32" s="112">
        <f t="shared" si="1"/>
        <v>0</v>
      </c>
    </row>
    <row r="33" ht="15.75" customHeight="1">
      <c r="B33" s="125" t="s">
        <v>251</v>
      </c>
      <c r="C33" s="18"/>
      <c r="D33" s="18"/>
      <c r="E33" s="19"/>
      <c r="F33" s="126">
        <f>SUM(F30:F32)</f>
        <v>183547</v>
      </c>
      <c r="G33" s="110"/>
      <c r="H33" s="112">
        <f>SUM(H30:H32)</f>
        <v>0</v>
      </c>
    </row>
    <row r="34" ht="24.75" customHeight="1">
      <c r="B34" s="133" t="s">
        <v>252</v>
      </c>
      <c r="C34" s="134"/>
      <c r="D34" s="134"/>
      <c r="E34" s="135"/>
      <c r="F34" s="136">
        <f>F6+F14+F29+F33</f>
        <v>3875730</v>
      </c>
      <c r="G34" s="137"/>
      <c r="H34" s="138">
        <f>H29+H14</f>
        <v>2165490</v>
      </c>
    </row>
    <row r="35" ht="15.75" customHeight="1">
      <c r="E35" s="139" t="s">
        <v>253</v>
      </c>
      <c r="F35" s="43"/>
    </row>
    <row r="36" ht="15.75" customHeight="1"/>
    <row r="37" ht="15.75" customHeight="1"/>
    <row r="38" ht="28.5" customHeight="1">
      <c r="B38" s="140" t="s">
        <v>254</v>
      </c>
      <c r="C38" s="47"/>
      <c r="D38" s="47"/>
      <c r="E38" s="47"/>
      <c r="F38" s="47"/>
      <c r="G38" s="47"/>
      <c r="H38" s="48"/>
    </row>
    <row r="39" ht="15.75" customHeight="1">
      <c r="B39" s="113"/>
      <c r="C39" s="18"/>
      <c r="D39" s="18"/>
      <c r="E39" s="19"/>
      <c r="F39" s="114"/>
      <c r="G39" s="115"/>
      <c r="H39" s="130"/>
    </row>
    <row r="40" ht="15.75" customHeight="1">
      <c r="B40" s="107"/>
      <c r="C40" s="107"/>
      <c r="D40" s="141" t="s">
        <v>210</v>
      </c>
      <c r="E40" s="108" t="s">
        <v>211</v>
      </c>
      <c r="F40" s="142">
        <v>66000.0</v>
      </c>
      <c r="G40" s="115"/>
      <c r="H40" s="130">
        <f t="shared" ref="H40:H49" si="2">F40-G40</f>
        <v>66000</v>
      </c>
    </row>
    <row r="41" ht="15.75" customHeight="1">
      <c r="B41" s="107"/>
      <c r="C41" s="107"/>
      <c r="D41" s="141" t="s">
        <v>214</v>
      </c>
      <c r="E41" s="108" t="s">
        <v>215</v>
      </c>
      <c r="F41" s="142">
        <v>100000.0</v>
      </c>
      <c r="G41" s="130"/>
      <c r="H41" s="130">
        <f t="shared" si="2"/>
        <v>100000</v>
      </c>
    </row>
    <row r="42" ht="15.75" customHeight="1">
      <c r="B42" s="125" t="s">
        <v>216</v>
      </c>
      <c r="C42" s="18"/>
      <c r="D42" s="18"/>
      <c r="E42" s="19"/>
      <c r="F42" s="126">
        <f>SUM(F40:F41)</f>
        <v>166000</v>
      </c>
      <c r="G42" s="115"/>
      <c r="H42" s="130">
        <f t="shared" si="2"/>
        <v>166000</v>
      </c>
    </row>
    <row r="43" ht="15.75" customHeight="1">
      <c r="B43" s="115"/>
      <c r="C43" s="115"/>
      <c r="D43" s="115" t="s">
        <v>218</v>
      </c>
      <c r="E43" s="115" t="s">
        <v>219</v>
      </c>
      <c r="F43" s="110">
        <v>335030.0</v>
      </c>
      <c r="G43" s="130"/>
      <c r="H43" s="130">
        <f t="shared" si="2"/>
        <v>335030</v>
      </c>
    </row>
    <row r="44" ht="15.75" customHeight="1">
      <c r="B44" s="115"/>
      <c r="C44" s="115"/>
      <c r="D44" s="115" t="s">
        <v>220</v>
      </c>
      <c r="E44" s="115" t="s">
        <v>221</v>
      </c>
      <c r="F44" s="110">
        <v>100000.0</v>
      </c>
      <c r="G44" s="130"/>
      <c r="H44" s="130">
        <f t="shared" si="2"/>
        <v>100000</v>
      </c>
    </row>
    <row r="45" ht="18.75" customHeight="1">
      <c r="B45" s="115"/>
      <c r="C45" s="115"/>
      <c r="D45" s="115" t="s">
        <v>222</v>
      </c>
      <c r="E45" s="115" t="s">
        <v>223</v>
      </c>
      <c r="F45" s="110">
        <v>100000.0</v>
      </c>
      <c r="G45" s="130"/>
      <c r="H45" s="130">
        <f t="shared" si="2"/>
        <v>100000</v>
      </c>
    </row>
    <row r="46" ht="15.75" customHeight="1">
      <c r="B46" s="115"/>
      <c r="C46" s="115"/>
      <c r="D46" s="115" t="s">
        <v>224</v>
      </c>
      <c r="E46" s="115" t="s">
        <v>225</v>
      </c>
      <c r="F46" s="110">
        <v>50000.0</v>
      </c>
      <c r="G46" s="130"/>
      <c r="H46" s="130">
        <f t="shared" si="2"/>
        <v>50000</v>
      </c>
    </row>
    <row r="47" ht="15.75" customHeight="1">
      <c r="B47" s="115"/>
      <c r="C47" s="115"/>
      <c r="D47" s="115" t="s">
        <v>228</v>
      </c>
      <c r="E47" s="115" t="s">
        <v>229</v>
      </c>
      <c r="F47" s="142">
        <v>20000.0</v>
      </c>
      <c r="G47" s="130"/>
      <c r="H47" s="130">
        <f t="shared" si="2"/>
        <v>20000</v>
      </c>
    </row>
    <row r="48" ht="15.75" customHeight="1">
      <c r="B48" s="115"/>
      <c r="C48" s="115"/>
      <c r="D48" s="115" t="s">
        <v>230</v>
      </c>
      <c r="E48" s="115" t="s">
        <v>111</v>
      </c>
      <c r="F48" s="110">
        <v>50000.0</v>
      </c>
      <c r="G48" s="130"/>
      <c r="H48" s="130">
        <f t="shared" si="2"/>
        <v>50000</v>
      </c>
    </row>
    <row r="49" ht="15.75" customHeight="1">
      <c r="B49" s="115"/>
      <c r="C49" s="115"/>
      <c r="D49" s="115" t="s">
        <v>233</v>
      </c>
      <c r="E49" s="115" t="s">
        <v>234</v>
      </c>
      <c r="F49" s="142">
        <v>20000.0</v>
      </c>
      <c r="G49" s="130"/>
      <c r="H49" s="130">
        <f t="shared" si="2"/>
        <v>20000</v>
      </c>
    </row>
    <row r="50" ht="15.75" customHeight="1">
      <c r="B50" s="115"/>
      <c r="C50" s="115"/>
      <c r="D50" s="115" t="s">
        <v>235</v>
      </c>
      <c r="E50" s="115" t="s">
        <v>236</v>
      </c>
      <c r="F50" s="142">
        <v>50000.0</v>
      </c>
      <c r="G50" s="130"/>
      <c r="H50" s="130"/>
    </row>
    <row r="51" ht="15.75" customHeight="1">
      <c r="B51" s="115"/>
      <c r="C51" s="115"/>
      <c r="D51" s="115" t="s">
        <v>237</v>
      </c>
      <c r="E51" s="115" t="s">
        <v>238</v>
      </c>
      <c r="F51" s="142">
        <v>100000.0</v>
      </c>
      <c r="G51" s="130"/>
      <c r="H51" s="130"/>
    </row>
    <row r="52" ht="15.75" customHeight="1">
      <c r="B52" s="115"/>
      <c r="C52" s="115"/>
      <c r="D52" s="115" t="s">
        <v>241</v>
      </c>
      <c r="E52" s="115" t="s">
        <v>242</v>
      </c>
      <c r="F52" s="142">
        <v>30000.0</v>
      </c>
      <c r="G52" s="130"/>
      <c r="H52" s="130"/>
    </row>
    <row r="53" ht="15.75" customHeight="1">
      <c r="B53" s="115"/>
      <c r="C53" s="115"/>
      <c r="D53" s="115" t="s">
        <v>243</v>
      </c>
      <c r="E53" s="115" t="s">
        <v>244</v>
      </c>
      <c r="F53" s="110">
        <v>200000.0</v>
      </c>
      <c r="G53" s="130"/>
      <c r="H53" s="130"/>
    </row>
    <row r="54" ht="15.75" customHeight="1">
      <c r="B54" s="125" t="s">
        <v>245</v>
      </c>
      <c r="C54" s="18"/>
      <c r="D54" s="18"/>
      <c r="E54" s="19"/>
      <c r="F54" s="126">
        <f>SUM(F43:F53)</f>
        <v>1055030</v>
      </c>
      <c r="G54" s="130"/>
      <c r="H54" s="130">
        <f>F54-G54</f>
        <v>1055030</v>
      </c>
    </row>
    <row r="55" ht="15.75" customHeight="1">
      <c r="B55" s="115"/>
      <c r="C55" s="115"/>
      <c r="D55" s="115" t="s">
        <v>255</v>
      </c>
      <c r="E55" s="115" t="s">
        <v>256</v>
      </c>
      <c r="F55" s="110">
        <v>32970.0</v>
      </c>
      <c r="G55" s="143"/>
      <c r="H55" s="130"/>
    </row>
    <row r="56" ht="15.75" customHeight="1">
      <c r="B56" s="115"/>
      <c r="C56" s="115"/>
      <c r="D56" s="115" t="s">
        <v>247</v>
      </c>
      <c r="E56" s="115" t="s">
        <v>248</v>
      </c>
      <c r="F56" s="110">
        <v>200000.0</v>
      </c>
      <c r="G56" s="143"/>
      <c r="H56" s="130"/>
    </row>
    <row r="57" ht="15.75" customHeight="1">
      <c r="B57" s="125" t="s">
        <v>251</v>
      </c>
      <c r="C57" s="18"/>
      <c r="D57" s="18"/>
      <c r="E57" s="19"/>
      <c r="F57" s="126">
        <f>SUM(F55:F56)</f>
        <v>232970</v>
      </c>
      <c r="G57" s="110"/>
      <c r="H57" s="130">
        <f>F57-G57</f>
        <v>232970</v>
      </c>
    </row>
    <row r="58" ht="28.5" customHeight="1">
      <c r="B58" s="65" t="s">
        <v>257</v>
      </c>
      <c r="C58" s="18"/>
      <c r="D58" s="18"/>
      <c r="E58" s="19"/>
      <c r="F58" s="144">
        <f>F42+F54+F57</f>
        <v>1454000</v>
      </c>
      <c r="G58" s="144"/>
      <c r="H58" s="144">
        <f>H42+H54+H57</f>
        <v>1454000</v>
      </c>
    </row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2">
    <mergeCell ref="B39:E39"/>
    <mergeCell ref="B42:E42"/>
    <mergeCell ref="B54:E54"/>
    <mergeCell ref="B57:E57"/>
    <mergeCell ref="B58:E58"/>
    <mergeCell ref="B6:E6"/>
    <mergeCell ref="B14:E14"/>
    <mergeCell ref="B29:E29"/>
    <mergeCell ref="B33:E33"/>
    <mergeCell ref="B34:E34"/>
    <mergeCell ref="E35:F37"/>
    <mergeCell ref="B38:H38"/>
  </mergeCells>
  <printOptions/>
  <pageMargins bottom="0.75" footer="0.0" header="0.0" left="0.7" right="0.7" top="0.75"/>
  <pageSetup orientation="portrait"/>
  <drawing r:id="rId2"/>
  <legacyDrawing r:id="rId3"/>
</worksheet>
</file>