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8_{369BA4EC-1A42-4756-A4D8-565A1CB13031}" xr6:coauthVersionLast="47" xr6:coauthVersionMax="47" xr10:uidLastSave="{00000000-0000-0000-0000-000000000000}"/>
  <bookViews>
    <workbookView xWindow="-120" yWindow="-120" windowWidth="29040" windowHeight="15840" tabRatio="684" activeTab="1" xr2:uid="{00000000-000D-0000-FFFF-FFFF00000000}"/>
  </bookViews>
  <sheets>
    <sheet name="APROBADO CONGRESO" sheetId="1" r:id="rId1"/>
    <sheet name="CON MODIFICACIONES" sheetId="3" r:id="rId2"/>
    <sheet name="FP05 2023" sheetId="5" r:id="rId3"/>
  </sheets>
  <externalReferences>
    <externalReference r:id="rId4"/>
  </externalReferences>
  <definedNames>
    <definedName name="_xlnm._FilterDatabase" localSheetId="1" hidden="1">'CON MODIFICACIONES'!$A$9:$BM$56</definedName>
    <definedName name="metavp">'[1]Catalogos varios'!$L$6:$L$12</definedName>
    <definedName name="objetivopeg">'[1]Catalogos varios'!$T$4:$Y$4</definedName>
    <definedName name="objetivosvp">'[1]Catalogos varios'!$M$5:$P$5</definedName>
    <definedName name="resultadoss1">'[1]Catalogos varios'!$AS$5:$AS$9</definedName>
    <definedName name="resultadoss2">'[1]Catalogos varios'!$AS$15:$AS$20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6" i="5" l="1"/>
  <c r="AD36" i="5"/>
  <c r="AF36" i="5"/>
  <c r="AK14" i="5"/>
  <c r="AG14" i="5"/>
  <c r="AC14" i="5"/>
  <c r="Y14" i="5"/>
  <c r="AK13" i="5"/>
  <c r="AG13" i="5"/>
  <c r="AC13" i="5"/>
  <c r="Y13" i="5"/>
  <c r="AL13" i="5" s="1"/>
  <c r="AK12" i="5"/>
  <c r="AG12" i="5"/>
  <c r="AC12" i="5"/>
  <c r="Y12" i="5"/>
  <c r="AK11" i="5"/>
  <c r="AG11" i="5"/>
  <c r="AC11" i="5"/>
  <c r="Y11" i="5"/>
  <c r="AK33" i="5"/>
  <c r="AK32" i="5"/>
  <c r="AK31" i="5"/>
  <c r="AK30" i="5"/>
  <c r="AK29" i="5"/>
  <c r="AK28" i="5"/>
  <c r="AK27" i="5"/>
  <c r="AK26" i="5"/>
  <c r="AC33" i="5"/>
  <c r="AC32" i="5"/>
  <c r="AC31" i="5"/>
  <c r="AC30" i="5"/>
  <c r="AC29" i="5"/>
  <c r="AC28" i="5"/>
  <c r="Y28" i="5"/>
  <c r="AG28" i="5"/>
  <c r="Y29" i="5"/>
  <c r="AG29" i="5"/>
  <c r="Y30" i="5"/>
  <c r="AG30" i="5"/>
  <c r="Y31" i="5"/>
  <c r="AG31" i="5"/>
  <c r="Y32" i="5"/>
  <c r="AG32" i="5"/>
  <c r="Y33" i="5"/>
  <c r="AG33" i="5"/>
  <c r="AL14" i="5" l="1"/>
  <c r="AL12" i="5"/>
  <c r="AL30" i="5"/>
  <c r="AL11" i="5"/>
  <c r="AL31" i="5"/>
  <c r="AL29" i="5"/>
  <c r="AL33" i="5"/>
  <c r="AL32" i="5"/>
  <c r="AL28" i="5"/>
  <c r="AC22" i="5"/>
  <c r="AG22" i="5"/>
  <c r="AK22" i="5"/>
  <c r="AC23" i="5"/>
  <c r="AG23" i="5"/>
  <c r="AK23" i="5"/>
  <c r="AC21" i="5"/>
  <c r="AG21" i="5"/>
  <c r="AK21" i="5"/>
  <c r="AK10" i="5"/>
  <c r="AG10" i="5"/>
  <c r="AC10" i="5"/>
  <c r="Y10" i="5"/>
  <c r="AK9" i="5"/>
  <c r="AG9" i="5"/>
  <c r="AC9" i="5"/>
  <c r="Y9" i="5"/>
  <c r="AK8" i="5"/>
  <c r="AG8" i="5"/>
  <c r="AC8" i="5"/>
  <c r="Y8" i="5"/>
  <c r="AK5" i="5"/>
  <c r="AG5" i="5"/>
  <c r="AC5" i="5"/>
  <c r="Y5" i="5"/>
  <c r="AJ35" i="5"/>
  <c r="AJ36" i="5" s="1"/>
  <c r="AI35" i="5"/>
  <c r="AI36" i="5" s="1"/>
  <c r="AH35" i="5"/>
  <c r="AH36" i="5" s="1"/>
  <c r="AE35" i="5"/>
  <c r="AE36" i="5" s="1"/>
  <c r="AA35" i="5"/>
  <c r="AA36" i="5" s="1"/>
  <c r="Z35" i="5"/>
  <c r="Z36" i="5" s="1"/>
  <c r="AK34" i="5"/>
  <c r="AG34" i="5"/>
  <c r="AC34" i="5"/>
  <c r="AG27" i="5"/>
  <c r="AC27" i="5"/>
  <c r="Y27" i="5"/>
  <c r="AL27" i="5" s="1"/>
  <c r="AG26" i="5"/>
  <c r="AC26" i="5"/>
  <c r="AK25" i="5"/>
  <c r="AG25" i="5"/>
  <c r="AC25" i="5"/>
  <c r="AK20" i="5"/>
  <c r="AG20" i="5"/>
  <c r="AC20" i="5"/>
  <c r="AK19" i="5"/>
  <c r="AG19" i="5"/>
  <c r="AC19" i="5"/>
  <c r="AK18" i="5"/>
  <c r="AG18" i="5"/>
  <c r="AC18" i="5"/>
  <c r="Y18" i="5"/>
  <c r="AK17" i="5"/>
  <c r="AG17" i="5"/>
  <c r="AC17" i="5"/>
  <c r="AK16" i="5"/>
  <c r="AG16" i="5"/>
  <c r="AC16" i="5"/>
  <c r="W20" i="5"/>
  <c r="AK7" i="5"/>
  <c r="AG7" i="5"/>
  <c r="AC7" i="5"/>
  <c r="X7" i="5"/>
  <c r="W7" i="5"/>
  <c r="V7" i="5"/>
  <c r="AK6" i="5"/>
  <c r="AG6" i="5"/>
  <c r="AC6" i="5"/>
  <c r="Y6" i="5"/>
  <c r="X26" i="5"/>
  <c r="X35" i="5" s="1"/>
  <c r="BB56" i="3"/>
  <c r="AZ56" i="3"/>
  <c r="AX56" i="3"/>
  <c r="AT56" i="3"/>
  <c r="AR56" i="3"/>
  <c r="AP56" i="3"/>
  <c r="AL56" i="3"/>
  <c r="AJ56" i="3"/>
  <c r="AH56" i="3"/>
  <c r="AD56" i="3"/>
  <c r="AB56" i="3"/>
  <c r="Z56" i="3"/>
  <c r="AO51" i="3"/>
  <c r="AM56" i="3"/>
  <c r="AK56" i="3"/>
  <c r="AI56" i="3"/>
  <c r="BC56" i="3"/>
  <c r="BA56" i="3"/>
  <c r="AY56" i="3"/>
  <c r="AU56" i="3"/>
  <c r="AS56" i="3"/>
  <c r="AQ56" i="3"/>
  <c r="AE56" i="3"/>
  <c r="AC56" i="3"/>
  <c r="AA56" i="3"/>
  <c r="BE55" i="3"/>
  <c r="BD55" i="3"/>
  <c r="AW55" i="3"/>
  <c r="AV55" i="3"/>
  <c r="AO55" i="3"/>
  <c r="AN55" i="3"/>
  <c r="AG55" i="3"/>
  <c r="AF55" i="3"/>
  <c r="BL56" i="3"/>
  <c r="BJ56" i="3"/>
  <c r="BH56" i="3"/>
  <c r="BE54" i="3"/>
  <c r="BD54" i="3"/>
  <c r="AW54" i="3"/>
  <c r="AV54" i="3"/>
  <c r="AO54" i="3"/>
  <c r="AN54" i="3"/>
  <c r="AG54" i="3"/>
  <c r="AF54" i="3"/>
  <c r="BE53" i="3"/>
  <c r="BD53" i="3"/>
  <c r="AW53" i="3"/>
  <c r="AV53" i="3"/>
  <c r="AO53" i="3"/>
  <c r="AN53" i="3"/>
  <c r="AG53" i="3"/>
  <c r="AF53" i="3"/>
  <c r="BE52" i="3"/>
  <c r="BD52" i="3"/>
  <c r="AW52" i="3"/>
  <c r="AV52" i="3"/>
  <c r="AO52" i="3"/>
  <c r="AN52" i="3"/>
  <c r="AG52" i="3"/>
  <c r="AF52" i="3"/>
  <c r="BE51" i="3"/>
  <c r="BD51" i="3"/>
  <c r="AW51" i="3"/>
  <c r="AV51" i="3"/>
  <c r="AN51" i="3"/>
  <c r="AG51" i="3"/>
  <c r="AF51" i="3"/>
  <c r="BE50" i="3"/>
  <c r="BD50" i="3"/>
  <c r="AW50" i="3"/>
  <c r="AV50" i="3"/>
  <c r="AO50" i="3"/>
  <c r="AN50" i="3"/>
  <c r="AG50" i="3"/>
  <c r="AF50" i="3"/>
  <c r="BE49" i="3"/>
  <c r="BD49" i="3"/>
  <c r="AW49" i="3"/>
  <c r="AV49" i="3"/>
  <c r="AO49" i="3"/>
  <c r="AN49" i="3"/>
  <c r="AG49" i="3"/>
  <c r="AF49" i="3"/>
  <c r="BE48" i="3"/>
  <c r="BD48" i="3"/>
  <c r="AW48" i="3"/>
  <c r="AV48" i="3"/>
  <c r="AO48" i="3"/>
  <c r="AN48" i="3"/>
  <c r="AG48" i="3"/>
  <c r="AF48" i="3"/>
  <c r="BE47" i="3"/>
  <c r="BD47" i="3"/>
  <c r="AW47" i="3"/>
  <c r="AV47" i="3"/>
  <c r="AO47" i="3"/>
  <c r="AN47" i="3"/>
  <c r="AG47" i="3"/>
  <c r="AF47" i="3"/>
  <c r="BE46" i="3"/>
  <c r="BD46" i="3"/>
  <c r="AW46" i="3"/>
  <c r="AV46" i="3"/>
  <c r="AO46" i="3"/>
  <c r="AN46" i="3"/>
  <c r="AG46" i="3"/>
  <c r="AF46" i="3"/>
  <c r="BE45" i="3"/>
  <c r="BD45" i="3"/>
  <c r="AW45" i="3"/>
  <c r="AV45" i="3"/>
  <c r="AO45" i="3"/>
  <c r="AN45" i="3"/>
  <c r="AG45" i="3"/>
  <c r="AF45" i="3"/>
  <c r="BE44" i="3"/>
  <c r="BD44" i="3"/>
  <c r="AW44" i="3"/>
  <c r="AV44" i="3"/>
  <c r="AO44" i="3"/>
  <c r="AN44" i="3"/>
  <c r="AG44" i="3"/>
  <c r="AF44" i="3"/>
  <c r="BE43" i="3"/>
  <c r="BD43" i="3"/>
  <c r="AW43" i="3"/>
  <c r="AV43" i="3"/>
  <c r="AO43" i="3"/>
  <c r="AN43" i="3"/>
  <c r="AG43" i="3"/>
  <c r="AF43" i="3"/>
  <c r="BE42" i="3"/>
  <c r="BD42" i="3"/>
  <c r="AW42" i="3"/>
  <c r="AV42" i="3"/>
  <c r="AO42" i="3"/>
  <c r="AN42" i="3"/>
  <c r="AG42" i="3"/>
  <c r="AF42" i="3"/>
  <c r="BE41" i="3"/>
  <c r="BD41" i="3"/>
  <c r="AW41" i="3"/>
  <c r="AV41" i="3"/>
  <c r="AO41" i="3"/>
  <c r="AN41" i="3"/>
  <c r="AG41" i="3"/>
  <c r="AF41" i="3"/>
  <c r="BE40" i="3"/>
  <c r="BD40" i="3"/>
  <c r="AW40" i="3"/>
  <c r="AV40" i="3"/>
  <c r="AO40" i="3"/>
  <c r="AN40" i="3"/>
  <c r="AG40" i="3"/>
  <c r="AF40" i="3"/>
  <c r="BE39" i="3"/>
  <c r="BD39" i="3"/>
  <c r="AW39" i="3"/>
  <c r="AV39" i="3"/>
  <c r="AO39" i="3"/>
  <c r="AN39" i="3"/>
  <c r="AG39" i="3"/>
  <c r="AF39" i="3"/>
  <c r="BE38" i="3"/>
  <c r="BD38" i="3"/>
  <c r="AW38" i="3"/>
  <c r="AV38" i="3"/>
  <c r="AO38" i="3"/>
  <c r="AN38" i="3"/>
  <c r="AG38" i="3"/>
  <c r="AF38" i="3"/>
  <c r="BE37" i="3"/>
  <c r="BD37" i="3"/>
  <c r="AW37" i="3"/>
  <c r="AV37" i="3"/>
  <c r="AO37" i="3"/>
  <c r="AN37" i="3"/>
  <c r="AG37" i="3"/>
  <c r="AF37" i="3"/>
  <c r="BE36" i="3"/>
  <c r="BD36" i="3"/>
  <c r="AW36" i="3"/>
  <c r="AV36" i="3"/>
  <c r="AO36" i="3"/>
  <c r="AN36" i="3"/>
  <c r="AG36" i="3"/>
  <c r="AF36" i="3"/>
  <c r="BE35" i="3"/>
  <c r="BD35" i="3"/>
  <c r="AW35" i="3"/>
  <c r="AV35" i="3"/>
  <c r="AO35" i="3"/>
  <c r="AN35" i="3"/>
  <c r="AG35" i="3"/>
  <c r="AF35" i="3"/>
  <c r="BE34" i="3"/>
  <c r="BD34" i="3"/>
  <c r="AW34" i="3"/>
  <c r="AV34" i="3"/>
  <c r="AO34" i="3"/>
  <c r="AN34" i="3"/>
  <c r="AG34" i="3"/>
  <c r="AF34" i="3"/>
  <c r="BE33" i="3"/>
  <c r="BD33" i="3"/>
  <c r="AW33" i="3"/>
  <c r="AV33" i="3"/>
  <c r="AO33" i="3"/>
  <c r="AN33" i="3"/>
  <c r="AG33" i="3"/>
  <c r="AF33" i="3"/>
  <c r="BE32" i="3"/>
  <c r="BD32" i="3"/>
  <c r="AW32" i="3"/>
  <c r="AV32" i="3"/>
  <c r="AO32" i="3"/>
  <c r="AN32" i="3"/>
  <c r="AG32" i="3"/>
  <c r="AF32" i="3"/>
  <c r="BI31" i="3"/>
  <c r="BK31" i="3" s="1"/>
  <c r="BM31" i="3" s="1"/>
  <c r="BE31" i="3"/>
  <c r="BD31" i="3"/>
  <c r="AW31" i="3"/>
  <c r="AV31" i="3"/>
  <c r="AO31" i="3"/>
  <c r="AN31" i="3"/>
  <c r="AG31" i="3"/>
  <c r="AF31" i="3"/>
  <c r="BI30" i="3"/>
  <c r="BK30" i="3" s="1"/>
  <c r="BM30" i="3" s="1"/>
  <c r="BE30" i="3"/>
  <c r="BD30" i="3"/>
  <c r="AW30" i="3"/>
  <c r="AV30" i="3"/>
  <c r="AO30" i="3"/>
  <c r="AN30" i="3"/>
  <c r="AG30" i="3"/>
  <c r="AF30" i="3"/>
  <c r="BE29" i="3"/>
  <c r="BD29" i="3"/>
  <c r="AW29" i="3"/>
  <c r="AV29" i="3"/>
  <c r="AO29" i="3"/>
  <c r="AN29" i="3"/>
  <c r="AG29" i="3"/>
  <c r="AF29" i="3"/>
  <c r="BE28" i="3"/>
  <c r="BD28" i="3"/>
  <c r="AW28" i="3"/>
  <c r="AV28" i="3"/>
  <c r="AO28" i="3"/>
  <c r="AN28" i="3"/>
  <c r="AG28" i="3"/>
  <c r="AF28" i="3"/>
  <c r="BE27" i="3"/>
  <c r="BD27" i="3"/>
  <c r="AW27" i="3"/>
  <c r="AV27" i="3"/>
  <c r="AO27" i="3"/>
  <c r="AN27" i="3"/>
  <c r="AG27" i="3"/>
  <c r="AF27" i="3"/>
  <c r="AH55" i="1"/>
  <c r="AB55" i="1"/>
  <c r="BJ55" i="1"/>
  <c r="BL55" i="1"/>
  <c r="BH55" i="1"/>
  <c r="AQ55" i="1"/>
  <c r="AR55" i="1"/>
  <c r="AS55" i="1"/>
  <c r="AT55" i="1"/>
  <c r="AU55" i="1"/>
  <c r="AX55" i="1"/>
  <c r="AY55" i="1"/>
  <c r="AZ55" i="1"/>
  <c r="BA55" i="1"/>
  <c r="BB55" i="1"/>
  <c r="BC55" i="1"/>
  <c r="AA55" i="1"/>
  <c r="AC55" i="1"/>
  <c r="AD55" i="1"/>
  <c r="AE55" i="1"/>
  <c r="AI55" i="1"/>
  <c r="AJ55" i="1"/>
  <c r="AK55" i="1"/>
  <c r="AL55" i="1"/>
  <c r="AM55" i="1"/>
  <c r="AP55" i="1"/>
  <c r="Z55" i="1"/>
  <c r="BI30" i="1"/>
  <c r="BK30" i="1" s="1"/>
  <c r="BM30" i="1" s="1"/>
  <c r="BI31" i="1"/>
  <c r="BK31" i="1" s="1"/>
  <c r="BM31" i="1" s="1"/>
  <c r="AC36" i="5" l="1"/>
  <c r="AL23" i="5"/>
  <c r="AL18" i="5"/>
  <c r="AL21" i="5"/>
  <c r="AL17" i="5"/>
  <c r="AL22" i="5"/>
  <c r="AL10" i="5"/>
  <c r="AK35" i="5"/>
  <c r="AK36" i="5" s="1"/>
  <c r="W26" i="5"/>
  <c r="W35" i="5" s="1"/>
  <c r="X34" i="5"/>
  <c r="X36" i="5" s="1"/>
  <c r="Y7" i="5"/>
  <c r="AL7" i="5" s="1"/>
  <c r="AC35" i="5"/>
  <c r="AL5" i="5"/>
  <c r="AL6" i="5"/>
  <c r="W25" i="5"/>
  <c r="W34" i="5" s="1"/>
  <c r="Y16" i="5"/>
  <c r="AG35" i="5"/>
  <c r="AG36" i="5" s="1"/>
  <c r="AN56" i="3"/>
  <c r="AV56" i="3"/>
  <c r="BG27" i="3"/>
  <c r="BD56" i="3"/>
  <c r="BF41" i="3"/>
  <c r="BF42" i="3"/>
  <c r="BE56" i="3"/>
  <c r="AF56" i="3"/>
  <c r="BG54" i="3"/>
  <c r="BI54" i="3" s="1"/>
  <c r="BK54" i="3" s="1"/>
  <c r="BM54" i="3" s="1"/>
  <c r="AG56" i="3"/>
  <c r="BG37" i="3"/>
  <c r="BI37" i="3" s="1"/>
  <c r="BK37" i="3" s="1"/>
  <c r="BM37" i="3" s="1"/>
  <c r="BF35" i="3"/>
  <c r="BG32" i="3"/>
  <c r="BI32" i="3" s="1"/>
  <c r="BK32" i="3" s="1"/>
  <c r="BM32" i="3" s="1"/>
  <c r="BG40" i="3"/>
  <c r="BI40" i="3" s="1"/>
  <c r="BK40" i="3" s="1"/>
  <c r="BM40" i="3" s="1"/>
  <c r="BF55" i="3"/>
  <c r="AW56" i="3"/>
  <c r="AO56" i="3"/>
  <c r="BG51" i="3"/>
  <c r="BI51" i="3" s="1"/>
  <c r="BK51" i="3" s="1"/>
  <c r="BM51" i="3" s="1"/>
  <c r="BG55" i="3"/>
  <c r="BG47" i="3"/>
  <c r="BI47" i="3" s="1"/>
  <c r="BK47" i="3" s="1"/>
  <c r="BM47" i="3" s="1"/>
  <c r="BG36" i="3"/>
  <c r="BI36" i="3" s="1"/>
  <c r="BK36" i="3" s="1"/>
  <c r="BM36" i="3" s="1"/>
  <c r="BG46" i="3"/>
  <c r="BI46" i="3" s="1"/>
  <c r="BK46" i="3" s="1"/>
  <c r="BM46" i="3" s="1"/>
  <c r="BF30" i="3"/>
  <c r="BG34" i="3"/>
  <c r="BI34" i="3" s="1"/>
  <c r="BK34" i="3" s="1"/>
  <c r="BM34" i="3" s="1"/>
  <c r="BG35" i="3"/>
  <c r="BI35" i="3" s="1"/>
  <c r="BK35" i="3" s="1"/>
  <c r="BM35" i="3" s="1"/>
  <c r="BF36" i="3"/>
  <c r="BF40" i="3"/>
  <c r="BG41" i="3"/>
  <c r="BI41" i="3" s="1"/>
  <c r="BK41" i="3" s="1"/>
  <c r="BM41" i="3" s="1"/>
  <c r="BF45" i="3"/>
  <c r="BF46" i="3"/>
  <c r="BF49" i="3"/>
  <c r="BF50" i="3"/>
  <c r="BF53" i="3"/>
  <c r="BF54" i="3"/>
  <c r="BG50" i="3"/>
  <c r="BI50" i="3" s="1"/>
  <c r="BK50" i="3" s="1"/>
  <c r="BM50" i="3" s="1"/>
  <c r="BG29" i="3"/>
  <c r="BI29" i="3" s="1"/>
  <c r="BK29" i="3" s="1"/>
  <c r="BM29" i="3" s="1"/>
  <c r="BF31" i="3"/>
  <c r="BF33" i="3"/>
  <c r="BF34" i="3"/>
  <c r="BG39" i="3"/>
  <c r="BI39" i="3" s="1"/>
  <c r="BK39" i="3" s="1"/>
  <c r="BM39" i="3" s="1"/>
  <c r="BG45" i="3"/>
  <c r="BI45" i="3" s="1"/>
  <c r="BK45" i="3" s="1"/>
  <c r="BM45" i="3" s="1"/>
  <c r="BG48" i="3"/>
  <c r="BG49" i="3"/>
  <c r="BI49" i="3" s="1"/>
  <c r="BK49" i="3" s="1"/>
  <c r="BM49" i="3" s="1"/>
  <c r="BG52" i="3"/>
  <c r="BI52" i="3" s="1"/>
  <c r="BK52" i="3" s="1"/>
  <c r="BM52" i="3" s="1"/>
  <c r="BG53" i="3"/>
  <c r="BI53" i="3" s="1"/>
  <c r="BK53" i="3" s="1"/>
  <c r="BM53" i="3" s="1"/>
  <c r="BF28" i="3"/>
  <c r="BF32" i="3"/>
  <c r="BG33" i="3"/>
  <c r="BI33" i="3" s="1"/>
  <c r="BK33" i="3" s="1"/>
  <c r="BM33" i="3" s="1"/>
  <c r="BF37" i="3"/>
  <c r="BF38" i="3"/>
  <c r="BG43" i="3"/>
  <c r="BI43" i="3" s="1"/>
  <c r="BK43" i="3" s="1"/>
  <c r="BM43" i="3" s="1"/>
  <c r="BF44" i="3"/>
  <c r="BF47" i="3"/>
  <c r="BF48" i="3"/>
  <c r="BF51" i="3"/>
  <c r="BF52" i="3"/>
  <c r="BG28" i="3"/>
  <c r="BI28" i="3" s="1"/>
  <c r="BK28" i="3" s="1"/>
  <c r="BM28" i="3" s="1"/>
  <c r="BF29" i="3"/>
  <c r="BG38" i="3"/>
  <c r="BI38" i="3" s="1"/>
  <c r="BK38" i="3" s="1"/>
  <c r="BM38" i="3" s="1"/>
  <c r="BF39" i="3"/>
  <c r="BF27" i="3"/>
  <c r="BG42" i="3"/>
  <c r="BI42" i="3" s="1"/>
  <c r="BK42" i="3" s="1"/>
  <c r="BM42" i="3" s="1"/>
  <c r="BF43" i="3"/>
  <c r="BG44" i="3"/>
  <c r="BI44" i="3" s="1"/>
  <c r="BK44" i="3" s="1"/>
  <c r="BM44" i="3" s="1"/>
  <c r="W36" i="5" l="1"/>
  <c r="BI27" i="3"/>
  <c r="BN57" i="3"/>
  <c r="AL16" i="5"/>
  <c r="Y19" i="5"/>
  <c r="AL19" i="5" s="1"/>
  <c r="V25" i="5"/>
  <c r="BF56" i="3"/>
  <c r="BI48" i="3"/>
  <c r="BK48" i="3" s="1"/>
  <c r="BM48" i="3" s="1"/>
  <c r="BG56" i="3"/>
  <c r="BK27" i="3"/>
  <c r="BI56" i="3" l="1"/>
  <c r="V20" i="5"/>
  <c r="V34" i="5"/>
  <c r="Y25" i="5"/>
  <c r="AL25" i="5" s="1"/>
  <c r="BK56" i="3"/>
  <c r="BM27" i="3"/>
  <c r="BM56" i="3" s="1"/>
  <c r="Y34" i="5" l="1"/>
  <c r="Y20" i="5"/>
  <c r="V26" i="5"/>
  <c r="BE32" i="1"/>
  <c r="AG28" i="1"/>
  <c r="AG29" i="1"/>
  <c r="AG30" i="1"/>
  <c r="AG31" i="1"/>
  <c r="AG32" i="1"/>
  <c r="AG33" i="1"/>
  <c r="AG34" i="1"/>
  <c r="AG35" i="1"/>
  <c r="AG36" i="1"/>
  <c r="AF28" i="1"/>
  <c r="AF29" i="1"/>
  <c r="AF30" i="1"/>
  <c r="AF31" i="1"/>
  <c r="AF32" i="1"/>
  <c r="AF33" i="1"/>
  <c r="AF34" i="1"/>
  <c r="AF35" i="1"/>
  <c r="AF36" i="1"/>
  <c r="AO28" i="1"/>
  <c r="AO29" i="1"/>
  <c r="AO30" i="1"/>
  <c r="AO31" i="1"/>
  <c r="AO32" i="1"/>
  <c r="AO33" i="1"/>
  <c r="AO34" i="1"/>
  <c r="AO35" i="1"/>
  <c r="AO36" i="1"/>
  <c r="AN28" i="1"/>
  <c r="AN29" i="1"/>
  <c r="AN30" i="1"/>
  <c r="AN31" i="1"/>
  <c r="AN32" i="1"/>
  <c r="AN33" i="1"/>
  <c r="AN34" i="1"/>
  <c r="AN35" i="1"/>
  <c r="AN36" i="1"/>
  <c r="AW28" i="1"/>
  <c r="AW29" i="1"/>
  <c r="AW30" i="1"/>
  <c r="AW31" i="1"/>
  <c r="AW32" i="1"/>
  <c r="AW33" i="1"/>
  <c r="AW34" i="1"/>
  <c r="AW35" i="1"/>
  <c r="AW36" i="1"/>
  <c r="AV28" i="1"/>
  <c r="AV29" i="1"/>
  <c r="AV30" i="1"/>
  <c r="AV31" i="1"/>
  <c r="AV32" i="1"/>
  <c r="AV33" i="1"/>
  <c r="AV34" i="1"/>
  <c r="AV35" i="1"/>
  <c r="AV36" i="1"/>
  <c r="BE28" i="1"/>
  <c r="BE29" i="1"/>
  <c r="BE30" i="1"/>
  <c r="BE31" i="1"/>
  <c r="BE33" i="1"/>
  <c r="BE34" i="1"/>
  <c r="BE35" i="1"/>
  <c r="BE36" i="1"/>
  <c r="BD28" i="1"/>
  <c r="BD29" i="1"/>
  <c r="BD30" i="1"/>
  <c r="BD31" i="1"/>
  <c r="BD32" i="1"/>
  <c r="BD33" i="1"/>
  <c r="BD34" i="1"/>
  <c r="BD35" i="1"/>
  <c r="BD36" i="1"/>
  <c r="AW27" i="1"/>
  <c r="AV27" i="1"/>
  <c r="BE27" i="1"/>
  <c r="BD27" i="1"/>
  <c r="AO27" i="1"/>
  <c r="AN27" i="1"/>
  <c r="AG27" i="1"/>
  <c r="AF27" i="1"/>
  <c r="BE42" i="1"/>
  <c r="BE38" i="1"/>
  <c r="BE39" i="1"/>
  <c r="BE40" i="1"/>
  <c r="BE41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E37" i="1"/>
  <c r="BD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37" i="1"/>
  <c r="AV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37" i="1"/>
  <c r="AN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G37" i="1"/>
  <c r="AF37" i="1"/>
  <c r="AL20" i="5" l="1"/>
  <c r="V35" i="5"/>
  <c r="Y35" i="5" s="1"/>
  <c r="AL35" i="5" s="1"/>
  <c r="Y26" i="5"/>
  <c r="AL26" i="5" s="1"/>
  <c r="AF55" i="1"/>
  <c r="BE55" i="1"/>
  <c r="BD55" i="1"/>
  <c r="AW55" i="1"/>
  <c r="AV55" i="1"/>
  <c r="AO55" i="1"/>
  <c r="AN55" i="1"/>
  <c r="AG55" i="1"/>
  <c r="BG36" i="1"/>
  <c r="BI36" i="1" s="1"/>
  <c r="BK36" i="1" s="1"/>
  <c r="BM36" i="1" s="1"/>
  <c r="BG37" i="1"/>
  <c r="BI37" i="1" s="1"/>
  <c r="BK37" i="1" s="1"/>
  <c r="BM37" i="1" s="1"/>
  <c r="BG27" i="1"/>
  <c r="BI27" i="1" s="1"/>
  <c r="BG43" i="1"/>
  <c r="BI43" i="1" s="1"/>
  <c r="BK43" i="1" s="1"/>
  <c r="BG48" i="1"/>
  <c r="BI48" i="1" s="1"/>
  <c r="BK48" i="1" s="1"/>
  <c r="BM48" i="1" s="1"/>
  <c r="BG51" i="1"/>
  <c r="BI51" i="1" s="1"/>
  <c r="BK51" i="1" s="1"/>
  <c r="BM51" i="1" s="1"/>
  <c r="BG47" i="1"/>
  <c r="BI47" i="1" s="1"/>
  <c r="BK47" i="1" s="1"/>
  <c r="BM47" i="1" s="1"/>
  <c r="BG38" i="1"/>
  <c r="BI38" i="1" s="1"/>
  <c r="BK38" i="1" s="1"/>
  <c r="BM38" i="1" s="1"/>
  <c r="BG35" i="1"/>
  <c r="BI35" i="1" s="1"/>
  <c r="BK35" i="1" s="1"/>
  <c r="BM35" i="1" s="1"/>
  <c r="BG45" i="1"/>
  <c r="BI45" i="1" s="1"/>
  <c r="BK45" i="1" s="1"/>
  <c r="BM45" i="1" s="1"/>
  <c r="BG54" i="1"/>
  <c r="BI54" i="1" s="1"/>
  <c r="BK54" i="1" s="1"/>
  <c r="BM54" i="1" s="1"/>
  <c r="BG50" i="1"/>
  <c r="BI50" i="1" s="1"/>
  <c r="BK50" i="1" s="1"/>
  <c r="BM50" i="1" s="1"/>
  <c r="BG41" i="1"/>
  <c r="BI41" i="1" s="1"/>
  <c r="BK41" i="1" s="1"/>
  <c r="BM41" i="1" s="1"/>
  <c r="BG42" i="1"/>
  <c r="BI42" i="1" s="1"/>
  <c r="BK42" i="1" s="1"/>
  <c r="BM42" i="1" s="1"/>
  <c r="BG34" i="1"/>
  <c r="BI34" i="1" s="1"/>
  <c r="BK34" i="1" s="1"/>
  <c r="BM34" i="1" s="1"/>
  <c r="BG52" i="1"/>
  <c r="BI52" i="1" s="1"/>
  <c r="BK52" i="1" s="1"/>
  <c r="BM52" i="1" s="1"/>
  <c r="BG39" i="1"/>
  <c r="BI39" i="1" s="1"/>
  <c r="BK39" i="1" s="1"/>
  <c r="BM39" i="1" s="1"/>
  <c r="BG44" i="1"/>
  <c r="BI44" i="1" s="1"/>
  <c r="BK44" i="1" s="1"/>
  <c r="BM44" i="1" s="1"/>
  <c r="BF37" i="1"/>
  <c r="BG53" i="1"/>
  <c r="BI53" i="1" s="1"/>
  <c r="BK53" i="1" s="1"/>
  <c r="BM53" i="1" s="1"/>
  <c r="BG49" i="1"/>
  <c r="BI49" i="1" s="1"/>
  <c r="BK49" i="1" s="1"/>
  <c r="BM49" i="1" s="1"/>
  <c r="BG40" i="1"/>
  <c r="BI40" i="1" s="1"/>
  <c r="BK40" i="1" s="1"/>
  <c r="BM40" i="1" s="1"/>
  <c r="BF27" i="1"/>
  <c r="BF52" i="1"/>
  <c r="BG32" i="1"/>
  <c r="BI32" i="1" s="1"/>
  <c r="BK32" i="1" s="1"/>
  <c r="BM32" i="1" s="1"/>
  <c r="BF28" i="1"/>
  <c r="BG29" i="1"/>
  <c r="BI29" i="1" s="1"/>
  <c r="BK29" i="1" s="1"/>
  <c r="BM29" i="1" s="1"/>
  <c r="BF34" i="1"/>
  <c r="BF38" i="1"/>
  <c r="BG46" i="1"/>
  <c r="BI46" i="1" s="1"/>
  <c r="BK46" i="1" s="1"/>
  <c r="BM46" i="1" s="1"/>
  <c r="BG33" i="1"/>
  <c r="BI33" i="1" s="1"/>
  <c r="BK33" i="1" s="1"/>
  <c r="BM33" i="1" s="1"/>
  <c r="BG28" i="1"/>
  <c r="BI28" i="1" s="1"/>
  <c r="BK28" i="1" s="1"/>
  <c r="BM28" i="1" s="1"/>
  <c r="BF35" i="1"/>
  <c r="BF30" i="1"/>
  <c r="BF33" i="1"/>
  <c r="BF32" i="1"/>
  <c r="BF31" i="1"/>
  <c r="BF29" i="1"/>
  <c r="BF36" i="1"/>
  <c r="BF49" i="1"/>
  <c r="BF48" i="1"/>
  <c r="BF45" i="1"/>
  <c r="BF40" i="1"/>
  <c r="BF41" i="1"/>
  <c r="BF46" i="1"/>
  <c r="BF53" i="1"/>
  <c r="BF44" i="1"/>
  <c r="BF51" i="1"/>
  <c r="BF43" i="1"/>
  <c r="BF50" i="1"/>
  <c r="BF54" i="1"/>
  <c r="BF47" i="1"/>
  <c r="BF42" i="1"/>
  <c r="BF39" i="1"/>
  <c r="Y36" i="5" l="1"/>
  <c r="V36" i="5"/>
  <c r="AL36" i="5"/>
  <c r="BM43" i="1"/>
  <c r="BK27" i="1"/>
  <c r="BM27" i="1" s="1"/>
  <c r="BI55" i="1"/>
  <c r="BF55" i="1"/>
  <c r="BG55" i="1"/>
  <c r="BM55" i="1" l="1"/>
  <c r="BK55" i="1"/>
</calcChain>
</file>

<file path=xl/sharedStrings.xml><?xml version="1.0" encoding="utf-8"?>
<sst xmlns="http://schemas.openxmlformats.org/spreadsheetml/2006/main" count="1051" uniqueCount="180">
  <si>
    <t>GABINETE SECTORIAL</t>
  </si>
  <si>
    <t>INSTITUCIÓN:</t>
  </si>
  <si>
    <t>Somos la Institución del Estado, que ejecuta la política educativa nacional; autoriza, organiza, dirige y supervisa los niveles de educación: Prebásica, Básica, Media y Educación Superior no Universitaria del componente Formal del Sistema Nacional de Educación; garantizando el acceso, permanencia y promoción de la población escolar, asegurando la prestación de servicios educativos con calidad, efectividad, equidad e inclusión, transparencia, participación de la comunidad educativa que contribuya a la identidad, el trabajo y la democracia participativa para el desarrollo sostenible del país.</t>
  </si>
  <si>
    <t xml:space="preserve">VISIÓN:  </t>
  </si>
  <si>
    <t>Al año 2030, la Secretaría de Educación, será una institución con liderazgo, que responda a las demandas educativas de la población hondureña de forma incluyente, participativa, innovadora y articulada vertical y horizontalmente con los demás componentes del Sistema Nacional de Educación; ofreciendo bienes y servicios educativos de calidad, que constituya el eje fundamental del desarrollo de la nación.</t>
  </si>
  <si>
    <t>PROGRAMA:</t>
  </si>
  <si>
    <t>OBJETIVO ESTRATÉGICO:</t>
  </si>
  <si>
    <t>OBJETIVO</t>
  </si>
  <si>
    <t xml:space="preserve">META </t>
  </si>
  <si>
    <t>SECTOR  (PEG)</t>
  </si>
  <si>
    <t xml:space="preserve">1. BIENESTAR Y DESARROLLO SOCIAL </t>
  </si>
  <si>
    <t xml:space="preserve">SUBSECTOR / EJE </t>
  </si>
  <si>
    <t>2.   Garantizar el acceso y la inclusión de la educación a la población más rezagada, para contribuir a frenar la violencia y formar ciudadanía.</t>
  </si>
  <si>
    <t>RESULTADO</t>
  </si>
  <si>
    <t>2.2.  Ampliadas las tasas de cobertura en los diferentes niveles de educación.</t>
  </si>
  <si>
    <t>INDICADOR</t>
  </si>
  <si>
    <t>Cod.</t>
  </si>
  <si>
    <t>Código Unidad Medida</t>
  </si>
  <si>
    <t>Cantidad</t>
  </si>
  <si>
    <t>Tipo (acumulable o no acumulable)</t>
  </si>
  <si>
    <t>Código Objeto de Gasto</t>
  </si>
  <si>
    <t>Descripción Objeto de Gasto</t>
  </si>
  <si>
    <t xml:space="preserve">Enero </t>
  </si>
  <si>
    <t xml:space="preserve">Febrero </t>
  </si>
  <si>
    <t xml:space="preserve">Marzo </t>
  </si>
  <si>
    <t xml:space="preserve">I Trim. </t>
  </si>
  <si>
    <t xml:space="preserve">Abril </t>
  </si>
  <si>
    <t>Mayo</t>
  </si>
  <si>
    <t>Junio</t>
  </si>
  <si>
    <t xml:space="preserve">II Trim. </t>
  </si>
  <si>
    <t>Julio</t>
  </si>
  <si>
    <t>Agosto</t>
  </si>
  <si>
    <t>Septiembre</t>
  </si>
  <si>
    <t xml:space="preserve">III Trim. </t>
  </si>
  <si>
    <t>Octubre</t>
  </si>
  <si>
    <t>Noviembre</t>
  </si>
  <si>
    <t>Diciembre</t>
  </si>
  <si>
    <t xml:space="preserve">IV Trim. </t>
  </si>
  <si>
    <t xml:space="preserve">Productos </t>
  </si>
  <si>
    <t xml:space="preserve">Indicador de Producto </t>
  </si>
  <si>
    <t>GA</t>
  </si>
  <si>
    <t>UE</t>
  </si>
  <si>
    <t>Programa</t>
  </si>
  <si>
    <t>Proyecto</t>
  </si>
  <si>
    <t>Actividad/Obra</t>
  </si>
  <si>
    <t>Cant.</t>
  </si>
  <si>
    <t>Costo</t>
  </si>
  <si>
    <t>Productos Finales/ Intermedios/Actividades</t>
  </si>
  <si>
    <t>I. PEI</t>
  </si>
  <si>
    <t>Descripción Unidad Medida</t>
  </si>
  <si>
    <t>II. ESTRUCTURA PROGRAMÁTICA</t>
  </si>
  <si>
    <t>III. PLAN OPERATIVO ANUAL Y PRESUPUESTO (POA-PRESUPUESTO)</t>
  </si>
  <si>
    <t xml:space="preserve">IV. Proyección Anual </t>
  </si>
  <si>
    <t xml:space="preserve">MISIÓN:  </t>
  </si>
  <si>
    <t>DESCRIPCIÓN DEL PROGRAMA:</t>
  </si>
  <si>
    <t xml:space="preserve">Mejorar el desempeño organizacional y gestión de la Secretaría de Educación orientada a resultados con enfoque de valor público.   </t>
  </si>
  <si>
    <t>VINCULACIÓN Visión de País (VP)</t>
  </si>
  <si>
    <t>VINCULACIÓN RESULTADO       Plan Estratégico de Gobierno (PEG)</t>
  </si>
  <si>
    <t>2:.  GS: Gabinete Social.</t>
  </si>
  <si>
    <t>50 Secretaría de Estado en el Despacho de Educación (SEDUC).</t>
  </si>
  <si>
    <t>01 ACTIVIDADES CENTRALES (Dirección y Coordinación).</t>
  </si>
  <si>
    <t>Este programa consiste en la dirección y coordinación de la gestión administrativa, técnica y pedagógica de la Secretaría de Educación.</t>
  </si>
  <si>
    <t>1* Una Honduras sin pobreza extrema, educada y sana, con sistemas consolidados de previsión social.</t>
  </si>
  <si>
    <t>1.3 Elevar la escolaridad promedio a 9 años.</t>
  </si>
  <si>
    <t>Educación Inclusiva y de Calidad.</t>
  </si>
  <si>
    <t>2.2.1   Tasa Neta de cobertura en Educación Prebásica.</t>
  </si>
  <si>
    <t xml:space="preserve">MATRIZ DE PLANIFICACIÓN  </t>
  </si>
  <si>
    <t>Meta Anual 2023</t>
  </si>
  <si>
    <t>Responsable directo de la intervención</t>
  </si>
  <si>
    <t>Eje Estratégico</t>
  </si>
  <si>
    <t>Objetivo Estratégico</t>
  </si>
  <si>
    <t>Intervención</t>
  </si>
  <si>
    <t>Código Fuente de financiamiento</t>
  </si>
  <si>
    <t>Código Org. Financiador</t>
  </si>
  <si>
    <t>Descripción de la fuente de financiemiento</t>
  </si>
  <si>
    <t>Responsable de la actividad</t>
  </si>
  <si>
    <t>Corresponsable de la actividad</t>
  </si>
  <si>
    <t xml:space="preserve">Presupuesto Anual 2023 Aprobado Congreso </t>
  </si>
  <si>
    <t>37</t>
  </si>
  <si>
    <t>01</t>
  </si>
  <si>
    <t>Suministro de Energía Eléctrica</t>
  </si>
  <si>
    <t>Servicio de Internet</t>
  </si>
  <si>
    <t>Prendas de Vestir</t>
  </si>
  <si>
    <t xml:space="preserve">Productos de papel y carton </t>
  </si>
  <si>
    <t>Llantas y Cámaras de Aire</t>
  </si>
  <si>
    <t>Utiles de Escritorio, Oficina y Enseñanza</t>
  </si>
  <si>
    <t>Repuestos y Accesorios</t>
  </si>
  <si>
    <t>Tesoro Nacional</t>
  </si>
  <si>
    <t xml:space="preserve">Reproduccion de materiales educativo (libros , manuales , trifolios Etc.)  de la Direccion General de Modalidades Educativas  y Subdirecciones  para atender a los educandos de  las diferentes modalidades educativas </t>
  </si>
  <si>
    <t>Maquinaria y Equipo de Produccion de Bienes</t>
  </si>
  <si>
    <t>Prima y Gasto y Seguro</t>
  </si>
  <si>
    <t>Mantenimiento y Reparacion de Equipo y Medio de Transporte</t>
  </si>
  <si>
    <t>Viaticos Nacionales</t>
  </si>
  <si>
    <t>tasa</t>
  </si>
  <si>
    <t xml:space="preserve">Proveer de insumos requeridos al nivel central  con el fin de eficintar el trabajo en la Direccion General de Modalidades Educativas </t>
  </si>
  <si>
    <t>Ceremonial y Protocolo</t>
  </si>
  <si>
    <t>Productos Alimenticio y Bebida</t>
  </si>
  <si>
    <t>Elemento de Ferreteria</t>
  </si>
  <si>
    <t>Diesel</t>
  </si>
  <si>
    <t>Gasolina</t>
  </si>
  <si>
    <t>Direccion y Coordinacion</t>
  </si>
  <si>
    <t>Gerencia Administrativa</t>
  </si>
  <si>
    <t>Pago del personal por acuerdo y contratacion de personal para fortalecer a las subdirecciones  de la direccion General de Modalidades educativas</t>
  </si>
  <si>
    <t>11100</t>
  </si>
  <si>
    <t>11510</t>
  </si>
  <si>
    <t>11520</t>
  </si>
  <si>
    <t>11600</t>
  </si>
  <si>
    <t>11710</t>
  </si>
  <si>
    <t>11750</t>
  </si>
  <si>
    <t>12100</t>
  </si>
  <si>
    <t>12410</t>
  </si>
  <si>
    <t>12420</t>
  </si>
  <si>
    <t>12550</t>
  </si>
  <si>
    <t>Sueldos Basico</t>
  </si>
  <si>
    <t>Decimo Tercer mes</t>
  </si>
  <si>
    <t>Decimo Cuarto mes</t>
  </si>
  <si>
    <t>Complemento</t>
  </si>
  <si>
    <t>Contricuciones al Instituto Nacional de Jubilaciones</t>
  </si>
  <si>
    <t>Contribucion al seguro social</t>
  </si>
  <si>
    <t>Decimotercer mes</t>
  </si>
  <si>
    <t>Decimocuarto mes</t>
  </si>
  <si>
    <t xml:space="preserve">Mantenimiento y/o reparacion, para vehiculos   </t>
  </si>
  <si>
    <t>2</t>
  </si>
  <si>
    <t>Pasaje Nacionales</t>
  </si>
  <si>
    <t xml:space="preserve">Realizar Giras de trabajo en  gestiones administrativas, Fortalecimiento a las subdirecciones Generales de Educación de la Dirección General de Modalidades Educativas, entrega de insumos, material educativo, equipo etc. , verificacion de inventarios , monitoreo en las  departamentales,  de las diferentes modalidades bajo contrato y convenio   a nivel  nacional  </t>
  </si>
  <si>
    <t>Equipo Recreativo y Deportivo</t>
  </si>
  <si>
    <t>Proveedor de Servicio</t>
  </si>
  <si>
    <t>No acumulable</t>
  </si>
  <si>
    <t>acumulable</t>
  </si>
  <si>
    <t>no acumulable</t>
  </si>
  <si>
    <t>Informe</t>
  </si>
  <si>
    <t>Gestión Institucional</t>
  </si>
  <si>
    <t>Transparencia y Rendición de cuentas</t>
  </si>
  <si>
    <t>Bienes y servicios entregados a los beneficiarios de los niveles educativos por las intervenciones de programas y proyectos.</t>
  </si>
  <si>
    <t xml:space="preserve">Fortalecer la gestión de la Secretaria de Educación </t>
  </si>
  <si>
    <t>Acuerdo</t>
  </si>
  <si>
    <t>No se reporta</t>
  </si>
  <si>
    <t>Servicio</t>
  </si>
  <si>
    <t>Coordinación de Talento Humano</t>
  </si>
  <si>
    <t>Direccion y Coordinación</t>
  </si>
  <si>
    <t>DGME/Gerencia Administrativa</t>
  </si>
  <si>
    <t>Maquinaria entregada</t>
  </si>
  <si>
    <t>Proveer de insumos requeridos al nivel central  con el fin de eficintar el trabajo en la Direccion General de Modalidades Educativas</t>
  </si>
  <si>
    <t>Contrato</t>
  </si>
  <si>
    <t xml:space="preserve">Fortalecimiento a la Dirección y Subdirecciones Generales de Educación ( Artística, Fisica y Talentos) a través de giras de trabajo en  gestiones administrativas,talleres, entrega de insumos, material educativo, equipo etc. </t>
  </si>
  <si>
    <t>Equipo</t>
  </si>
  <si>
    <t>Fortalecimiento a la Subdirección General de Educación y Cultura Artística de la Educación Extraescolar.</t>
  </si>
  <si>
    <t>Dirección General de Modalidades Educativas</t>
  </si>
  <si>
    <t>Año</t>
  </si>
  <si>
    <t>Descripciónn</t>
  </si>
  <si>
    <t>Fuente</t>
  </si>
  <si>
    <t>Descripción</t>
  </si>
  <si>
    <t>Sub  Prog</t>
  </si>
  <si>
    <t>Actividad u Obra</t>
  </si>
  <si>
    <t>Org. Financiador</t>
  </si>
  <si>
    <t>Beneficiario Transf</t>
  </si>
  <si>
    <t>Grupo de gasto</t>
  </si>
  <si>
    <t>Objeto de gasto</t>
  </si>
  <si>
    <t>Enero</t>
  </si>
  <si>
    <t>Febrero</t>
  </si>
  <si>
    <t>Marzo</t>
  </si>
  <si>
    <t>I Trim. Monto</t>
  </si>
  <si>
    <t>Abril</t>
  </si>
  <si>
    <t>II Trim Monto</t>
  </si>
  <si>
    <t>III Trim. Monto</t>
  </si>
  <si>
    <t>IV Trim. Monto</t>
  </si>
  <si>
    <t>Total Monto</t>
  </si>
  <si>
    <t>GERENCIA DE MODALIDADES EDUCATIVAS</t>
  </si>
  <si>
    <t>DIRECCIÓN GENERAL DE MODALIDADES EDUCATIVAS</t>
  </si>
  <si>
    <t>SERVICIOS TECNICO PEDAGOGICOS</t>
  </si>
  <si>
    <t>SIN DATOS</t>
  </si>
  <si>
    <t>Tesorería General de la República - Efectivo</t>
  </si>
  <si>
    <t>TOTAL GRUPO 200</t>
  </si>
  <si>
    <t>TOTAL GRUPO 300</t>
  </si>
  <si>
    <t>TOTAL GRUPO 400</t>
  </si>
  <si>
    <t>TOTAL PROGRAMACIIN DEL GASTO MENSUAL</t>
  </si>
  <si>
    <t>Dirección y Coordinación</t>
  </si>
  <si>
    <t>SUB DIRECCION GENERAL DE MODALIDADES EDUCATIVAS</t>
  </si>
  <si>
    <t>Tasa</t>
  </si>
  <si>
    <t>Productos Alimenticios y Bebidas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</si>
</sst>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L&quot;#,##0.00"/>
    <numFmt numFmtId="165" formatCode="[$-1480A]#,##0.00;\-#,##0.00"/>
    <numFmt numFmtId="166" formatCode="[$-1480A]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26"/>
      <color theme="0"/>
      <name val="Arial"/>
      <family val="2"/>
    </font>
    <font>
      <b/>
      <sz val="11"/>
      <name val="Arial"/>
      <family val="2"/>
    </font>
    <font>
      <sz val="10"/>
      <name val="Tahoma"/>
      <family val="2"/>
    </font>
    <font>
      <sz val="11"/>
      <name val="Tahoma"/>
      <family val="2"/>
    </font>
    <font>
      <sz val="9"/>
      <name val="Tahoma"/>
      <family val="2"/>
    </font>
    <font>
      <sz val="8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11"/>
      <name val="Arial"/>
      <family val="2"/>
    </font>
    <font>
      <sz val="26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9"/>
      </patternFill>
    </fill>
    <fill>
      <patternFill patternType="solid">
        <fgColor theme="8" tint="0.79998168889431442"/>
        <bgColor indexed="0"/>
      </patternFill>
    </fill>
    <fill>
      <patternFill patternType="solid">
        <fgColor theme="8" tint="0.39997558519241921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0.79998168889431442"/>
        <bgColor indexed="0"/>
      </patternFill>
    </fill>
    <fill>
      <patternFill patternType="solid">
        <fgColor theme="3" tint="0.59999389629810485"/>
        <bgColor indexed="0"/>
      </patternFill>
    </fill>
    <fill>
      <patternFill patternType="solid">
        <fgColor theme="9" tint="0.59999389629810485"/>
        <bgColor indexed="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AEEF3"/>
        <bgColor rgb="FFDAEEF3"/>
      </patternFill>
    </fill>
    <fill>
      <patternFill patternType="solid">
        <fgColor theme="4" tint="0.59999389629810485"/>
        <bgColor rgb="FFDAEEF3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2">
    <xf numFmtId="0" fontId="0" fillId="0" borderId="0"/>
    <xf numFmtId="0" fontId="9" fillId="0" borderId="0"/>
  </cellStyleXfs>
  <cellXfs count="271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0" fillId="7" borderId="13" xfId="1" applyFont="1" applyFill="1" applyBorder="1" applyAlignment="1" applyProtection="1">
      <alignment horizontal="center" vertical="center" wrapText="1" readingOrder="1"/>
      <protection locked="0"/>
    </xf>
    <xf numFmtId="0" fontId="10" fillId="8" borderId="13" xfId="1" applyFont="1" applyFill="1" applyBorder="1" applyAlignment="1" applyProtection="1">
      <alignment horizontal="center" vertical="center" wrapText="1" readingOrder="1"/>
      <protection locked="0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10" fillId="7" borderId="3" xfId="1" applyFont="1" applyFill="1" applyBorder="1" applyAlignment="1" applyProtection="1">
      <alignment horizontal="center" vertical="center" wrapText="1" readingOrder="1"/>
      <protection locked="0"/>
    </xf>
    <xf numFmtId="0" fontId="0" fillId="2" borderId="9" xfId="0" applyFill="1" applyBorder="1"/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/>
    </xf>
    <xf numFmtId="0" fontId="10" fillId="8" borderId="3" xfId="1" applyFont="1" applyFill="1" applyBorder="1" applyAlignment="1" applyProtection="1">
      <alignment horizontal="center" vertical="center" wrapText="1" readingOrder="1"/>
      <protection locked="0"/>
    </xf>
    <xf numFmtId="0" fontId="14" fillId="15" borderId="3" xfId="0" applyFont="1" applyFill="1" applyBorder="1" applyAlignment="1">
      <alignment vertical="center"/>
    </xf>
    <xf numFmtId="0" fontId="0" fillId="16" borderId="0" xfId="0" applyFill="1"/>
    <xf numFmtId="0" fontId="2" fillId="16" borderId="0" xfId="0" applyFont="1" applyFill="1" applyAlignment="1">
      <alignment horizontal="center"/>
    </xf>
    <xf numFmtId="0" fontId="3" fillId="16" borderId="0" xfId="0" applyFont="1" applyFill="1" applyAlignment="1">
      <alignment horizontal="center"/>
    </xf>
    <xf numFmtId="0" fontId="13" fillId="15" borderId="5" xfId="0" applyFont="1" applyFill="1" applyBorder="1" applyAlignment="1">
      <alignment vertical="center" wrapText="1"/>
    </xf>
    <xf numFmtId="0" fontId="14" fillId="15" borderId="5" xfId="0" applyFont="1" applyFill="1" applyBorder="1" applyAlignment="1">
      <alignment vertical="center"/>
    </xf>
    <xf numFmtId="0" fontId="12" fillId="2" borderId="14" xfId="0" applyFont="1" applyFill="1" applyBorder="1" applyAlignment="1">
      <alignment vertical="top" wrapText="1"/>
    </xf>
    <xf numFmtId="0" fontId="14" fillId="15" borderId="3" xfId="0" applyFont="1" applyFill="1" applyBorder="1" applyAlignment="1">
      <alignment vertical="center"/>
    </xf>
    <xf numFmtId="0" fontId="18" fillId="2" borderId="3" xfId="0" applyFont="1" applyFill="1" applyBorder="1" applyAlignment="1" applyProtection="1">
      <alignment horizontal="center" vertical="top" wrapText="1" readingOrder="1"/>
      <protection locked="0"/>
    </xf>
    <xf numFmtId="0" fontId="10" fillId="0" borderId="3" xfId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ill="1"/>
    <xf numFmtId="0" fontId="18" fillId="0" borderId="3" xfId="1" applyFont="1" applyFill="1" applyBorder="1" applyAlignment="1" applyProtection="1">
      <alignment horizontal="center" vertical="center" wrapText="1" readingOrder="1"/>
      <protection locked="0"/>
    </xf>
    <xf numFmtId="0" fontId="20" fillId="0" borderId="3" xfId="1" applyFont="1" applyFill="1" applyBorder="1" applyAlignment="1" applyProtection="1">
      <alignment horizontal="center" vertical="center" wrapText="1" readingOrder="1"/>
      <protection locked="0"/>
    </xf>
    <xf numFmtId="0" fontId="18" fillId="0" borderId="13" xfId="1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10" fillId="7" borderId="3" xfId="1" applyFont="1" applyFill="1" applyBorder="1" applyAlignment="1" applyProtection="1">
      <alignment horizontal="center" wrapText="1" readingOrder="1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top"/>
    </xf>
    <xf numFmtId="0" fontId="0" fillId="16" borderId="0" xfId="0" applyFill="1" applyAlignment="1">
      <alignment horizontal="center" vertical="center"/>
    </xf>
    <xf numFmtId="0" fontId="2" fillId="16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18" fillId="0" borderId="13" xfId="1" applyNumberFormat="1" applyFont="1" applyFill="1" applyBorder="1" applyAlignment="1" applyProtection="1">
      <alignment horizontal="center" vertical="center" wrapText="1" readingOrder="1"/>
      <protection locked="0"/>
    </xf>
    <xf numFmtId="164" fontId="22" fillId="2" borderId="3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8" fillId="0" borderId="3" xfId="0" applyFont="1" applyBorder="1" applyAlignment="1" applyProtection="1">
      <alignment horizontal="center" vertical="center" wrapText="1" readingOrder="1"/>
      <protection locked="0"/>
    </xf>
    <xf numFmtId="164" fontId="12" fillId="2" borderId="3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wrapText="1" readingOrder="1"/>
      <protection locked="0"/>
    </xf>
    <xf numFmtId="164" fontId="1" fillId="17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 applyProtection="1">
      <alignment horizontal="center" vertical="top" wrapText="1" readingOrder="1"/>
      <protection locked="0"/>
    </xf>
    <xf numFmtId="0" fontId="12" fillId="0" borderId="14" xfId="0" applyFont="1" applyBorder="1" applyAlignment="1" applyProtection="1">
      <alignment horizontal="center" vertical="top" wrapText="1" readingOrder="1"/>
      <protection locked="0"/>
    </xf>
    <xf numFmtId="0" fontId="12" fillId="2" borderId="14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top" wrapText="1"/>
    </xf>
    <xf numFmtId="0" fontId="12" fillId="2" borderId="12" xfId="0" applyFont="1" applyFill="1" applyBorder="1" applyAlignment="1">
      <alignment vertical="top" wrapText="1"/>
    </xf>
    <xf numFmtId="0" fontId="12" fillId="2" borderId="15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0" fillId="2" borderId="9" xfId="0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0" fontId="12" fillId="2" borderId="15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top" wrapText="1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vertical="center" wrapText="1"/>
    </xf>
    <xf numFmtId="1" fontId="12" fillId="17" borderId="3" xfId="0" applyNumberFormat="1" applyFont="1" applyFill="1" applyBorder="1" applyAlignment="1">
      <alignment horizontal="center" vertical="center" wrapText="1"/>
    </xf>
    <xf numFmtId="1" fontId="1" fillId="17" borderId="3" xfId="0" applyNumberFormat="1" applyFont="1" applyFill="1" applyBorder="1" applyAlignment="1">
      <alignment horizontal="center" vertical="center"/>
    </xf>
    <xf numFmtId="0" fontId="0" fillId="19" borderId="1" xfId="0" applyFill="1" applyBorder="1" applyAlignment="1"/>
    <xf numFmtId="0" fontId="0" fillId="19" borderId="2" xfId="0" applyFill="1" applyBorder="1" applyAlignment="1"/>
    <xf numFmtId="0" fontId="0" fillId="19" borderId="11" xfId="0" applyFill="1" applyBorder="1" applyAlignment="1"/>
    <xf numFmtId="0" fontId="0" fillId="19" borderId="5" xfId="0" applyFill="1" applyBorder="1" applyAlignment="1"/>
    <xf numFmtId="0" fontId="12" fillId="19" borderId="3" xfId="0" applyFont="1" applyFill="1" applyBorder="1" applyAlignment="1">
      <alignment horizontal="center" vertical="center" wrapText="1"/>
    </xf>
    <xf numFmtId="0" fontId="0" fillId="19" borderId="3" xfId="0" applyFill="1" applyBorder="1" applyAlignment="1">
      <alignment horizontal="center" vertical="center"/>
    </xf>
    <xf numFmtId="0" fontId="12" fillId="19" borderId="3" xfId="0" applyFont="1" applyFill="1" applyBorder="1" applyAlignment="1">
      <alignment vertical="center" wrapText="1"/>
    </xf>
    <xf numFmtId="1" fontId="12" fillId="19" borderId="3" xfId="0" applyNumberFormat="1" applyFont="1" applyFill="1" applyBorder="1" applyAlignment="1">
      <alignment horizontal="center" vertical="center" wrapText="1"/>
    </xf>
    <xf numFmtId="164" fontId="12" fillId="19" borderId="3" xfId="0" applyNumberFormat="1" applyFont="1" applyFill="1" applyBorder="1" applyAlignment="1">
      <alignment horizontal="center" vertical="center" wrapText="1"/>
    </xf>
    <xf numFmtId="0" fontId="12" fillId="19" borderId="3" xfId="0" applyNumberFormat="1" applyFont="1" applyFill="1" applyBorder="1" applyAlignment="1">
      <alignment horizontal="center" vertical="center" wrapText="1"/>
    </xf>
    <xf numFmtId="164" fontId="1" fillId="19" borderId="3" xfId="0" applyNumberFormat="1" applyFont="1" applyFill="1" applyBorder="1" applyAlignment="1">
      <alignment horizontal="center" vertical="center"/>
    </xf>
    <xf numFmtId="0" fontId="18" fillId="19" borderId="3" xfId="1" applyFont="1" applyFill="1" applyBorder="1" applyAlignment="1" applyProtection="1">
      <alignment horizontal="center" vertical="center" wrapText="1" readingOrder="1"/>
      <protection locked="0"/>
    </xf>
    <xf numFmtId="164" fontId="18" fillId="19" borderId="3" xfId="1" applyNumberFormat="1" applyFont="1" applyFill="1" applyBorder="1" applyAlignment="1" applyProtection="1">
      <alignment horizontal="center" wrapText="1" readingOrder="1"/>
      <protection locked="0"/>
    </xf>
    <xf numFmtId="164" fontId="18" fillId="19" borderId="3" xfId="1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11" xfId="0" applyFont="1" applyFill="1" applyBorder="1" applyAlignment="1">
      <alignment vertical="top" wrapText="1"/>
    </xf>
    <xf numFmtId="0" fontId="0" fillId="2" borderId="11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" fontId="6" fillId="19" borderId="3" xfId="0" applyNumberFormat="1" applyFont="1" applyFill="1" applyBorder="1" applyAlignment="1">
      <alignment horizontal="center" vertical="center" wrapText="1"/>
    </xf>
    <xf numFmtId="164" fontId="6" fillId="19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top" wrapText="1"/>
    </xf>
    <xf numFmtId="0" fontId="0" fillId="2" borderId="9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center" wrapText="1"/>
    </xf>
    <xf numFmtId="0" fontId="12" fillId="0" borderId="13" xfId="1" applyFont="1" applyFill="1" applyBorder="1" applyAlignment="1" applyProtection="1">
      <alignment horizontal="center" vertical="center" wrapText="1" readingOrder="1"/>
      <protection locked="0"/>
    </xf>
    <xf numFmtId="0" fontId="12" fillId="0" borderId="3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Fill="1" applyBorder="1" applyAlignment="1">
      <alignment horizontal="center" vertical="center" wrapText="1"/>
    </xf>
    <xf numFmtId="0" fontId="0" fillId="19" borderId="3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19" borderId="1" xfId="0" applyFont="1" applyFill="1" applyBorder="1" applyAlignment="1"/>
    <xf numFmtId="0" fontId="0" fillId="19" borderId="2" xfId="0" applyFont="1" applyFill="1" applyBorder="1" applyAlignment="1"/>
    <xf numFmtId="0" fontId="0" fillId="19" borderId="11" xfId="0" applyFont="1" applyFill="1" applyBorder="1" applyAlignment="1"/>
    <xf numFmtId="0" fontId="0" fillId="19" borderId="5" xfId="0" applyFont="1" applyFill="1" applyBorder="1" applyAlignment="1"/>
    <xf numFmtId="0" fontId="12" fillId="0" borderId="3" xfId="1" applyFont="1" applyFill="1" applyBorder="1" applyAlignment="1" applyProtection="1">
      <alignment horizontal="center" vertical="center" wrapText="1" readingOrder="1"/>
      <protection locked="0"/>
    </xf>
    <xf numFmtId="0" fontId="12" fillId="2" borderId="3" xfId="0" applyFont="1" applyFill="1" applyBorder="1" applyAlignment="1" applyProtection="1">
      <alignment horizontal="center" vertical="center" wrapText="1" readingOrder="1"/>
      <protection locked="0"/>
    </xf>
    <xf numFmtId="0" fontId="12" fillId="0" borderId="3" xfId="0" applyFont="1" applyFill="1" applyBorder="1" applyAlignment="1" applyProtection="1">
      <alignment horizontal="center" vertical="top" wrapText="1" readingOrder="1"/>
      <protection locked="0"/>
    </xf>
    <xf numFmtId="0" fontId="12" fillId="0" borderId="3" xfId="0" applyFont="1" applyFill="1" applyBorder="1" applyAlignment="1" applyProtection="1">
      <alignment horizontal="center" vertical="center" wrapText="1" readingOrder="1"/>
      <protection locked="0"/>
    </xf>
    <xf numFmtId="164" fontId="12" fillId="2" borderId="3" xfId="0" applyNumberFormat="1" applyFont="1" applyFill="1" applyBorder="1" applyAlignment="1">
      <alignment horizontal="center" vertical="center"/>
    </xf>
    <xf numFmtId="0" fontId="12" fillId="19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64" fontId="6" fillId="17" borderId="3" xfId="0" applyNumberFormat="1" applyFont="1" applyFill="1" applyBorder="1" applyAlignment="1">
      <alignment horizontal="center" vertical="center"/>
    </xf>
    <xf numFmtId="1" fontId="6" fillId="17" borderId="3" xfId="0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3" xfId="1" applyFont="1" applyFill="1" applyBorder="1" applyAlignment="1" applyProtection="1">
      <alignment horizontal="center" vertical="center" wrapText="1" readingOrder="1"/>
      <protection locked="0"/>
    </xf>
    <xf numFmtId="164" fontId="6" fillId="0" borderId="13" xfId="1" applyNumberFormat="1" applyFont="1" applyFill="1" applyBorder="1" applyAlignment="1" applyProtection="1">
      <alignment horizontal="center" vertical="center" wrapText="1" readingOrder="1"/>
      <protection locked="0"/>
    </xf>
    <xf numFmtId="0" fontId="12" fillId="19" borderId="3" xfId="1" applyFont="1" applyFill="1" applyBorder="1" applyAlignment="1" applyProtection="1">
      <alignment horizontal="center" vertical="center" wrapText="1" readingOrder="1"/>
      <protection locked="0"/>
    </xf>
    <xf numFmtId="164" fontId="12" fillId="19" borderId="3" xfId="1" applyNumberFormat="1" applyFont="1" applyFill="1" applyBorder="1" applyAlignment="1" applyProtection="1">
      <alignment horizontal="center" wrapText="1" readingOrder="1"/>
      <protection locked="0"/>
    </xf>
    <xf numFmtId="164" fontId="12" fillId="19" borderId="3" xfId="1" applyNumberFormat="1" applyFont="1" applyFill="1" applyBorder="1" applyAlignment="1" applyProtection="1">
      <alignment horizontal="center" vertical="center" wrapText="1" readingOrder="1"/>
      <protection locked="0"/>
    </xf>
    <xf numFmtId="164" fontId="6" fillId="19" borderId="3" xfId="0" applyNumberFormat="1" applyFont="1" applyFill="1" applyBorder="1" applyAlignment="1">
      <alignment horizontal="center" vertical="center"/>
    </xf>
    <xf numFmtId="0" fontId="12" fillId="0" borderId="14" xfId="0" applyFont="1" applyBorder="1" applyAlignment="1" applyProtection="1">
      <alignment horizontal="center" vertical="center" wrapText="1" readingOrder="1"/>
      <protection locked="0"/>
    </xf>
    <xf numFmtId="0" fontId="0" fillId="2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top"/>
    </xf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vertical="top" wrapText="1"/>
    </xf>
    <xf numFmtId="4" fontId="25" fillId="0" borderId="0" xfId="0" applyNumberFormat="1" applyFont="1" applyAlignment="1">
      <alignment vertical="top"/>
    </xf>
    <xf numFmtId="0" fontId="27" fillId="20" borderId="3" xfId="0" applyFont="1" applyFill="1" applyBorder="1" applyAlignment="1" applyProtection="1">
      <alignment horizontal="center" vertical="center" wrapText="1" readingOrder="1"/>
      <protection locked="0"/>
    </xf>
    <xf numFmtId="0" fontId="25" fillId="20" borderId="3" xfId="0" applyFont="1" applyFill="1" applyBorder="1" applyAlignment="1" applyProtection="1">
      <alignment horizontal="center" vertical="center" wrapText="1" readingOrder="1"/>
      <protection locked="0"/>
    </xf>
    <xf numFmtId="0" fontId="27" fillId="20" borderId="3" xfId="0" applyFont="1" applyFill="1" applyBorder="1" applyAlignment="1" applyProtection="1">
      <alignment horizontal="center" vertical="center" wrapText="1"/>
      <protection locked="0"/>
    </xf>
    <xf numFmtId="4" fontId="27" fillId="20" borderId="3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center" vertical="center"/>
    </xf>
    <xf numFmtId="0" fontId="26" fillId="0" borderId="3" xfId="0" applyFont="1" applyBorder="1" applyAlignment="1" applyProtection="1">
      <alignment horizontal="center" vertical="top" wrapText="1" readingOrder="1"/>
      <protection locked="0"/>
    </xf>
    <xf numFmtId="0" fontId="25" fillId="0" borderId="3" xfId="0" applyFont="1" applyBorder="1" applyAlignment="1" applyProtection="1">
      <alignment horizontal="center" vertical="top" wrapText="1" readingOrder="1"/>
      <protection locked="0"/>
    </xf>
    <xf numFmtId="0" fontId="26" fillId="0" borderId="3" xfId="0" applyFont="1" applyBorder="1" applyAlignment="1">
      <alignment horizontal="center" vertical="top" readingOrder="1"/>
    </xf>
    <xf numFmtId="0" fontId="26" fillId="0" borderId="3" xfId="0" applyFont="1" applyBorder="1" applyAlignment="1" applyProtection="1">
      <alignment horizontal="left" vertical="center" wrapText="1" readingOrder="1"/>
      <protection locked="0"/>
    </xf>
    <xf numFmtId="0" fontId="26" fillId="0" borderId="3" xfId="0" applyFont="1" applyBorder="1" applyAlignment="1">
      <alignment horizontal="center" vertical="top" wrapText="1" readingOrder="1"/>
    </xf>
    <xf numFmtId="0" fontId="26" fillId="0" borderId="9" xfId="0" applyFont="1" applyBorder="1" applyAlignment="1">
      <alignment vertical="top" readingOrder="1"/>
    </xf>
    <xf numFmtId="0" fontId="26" fillId="0" borderId="1" xfId="0" applyFont="1" applyBorder="1" applyAlignment="1" applyProtection="1">
      <alignment horizontal="center" vertical="top" wrapText="1" readingOrder="1"/>
      <protection locked="0"/>
    </xf>
    <xf numFmtId="0" fontId="26" fillId="0" borderId="0" xfId="0" applyFont="1" applyAlignment="1">
      <alignment vertical="top" readingOrder="1"/>
    </xf>
    <xf numFmtId="0" fontId="26" fillId="0" borderId="0" xfId="0" applyFont="1" applyAlignment="1">
      <alignment horizontal="center" vertical="top" readingOrder="1"/>
    </xf>
    <xf numFmtId="0" fontId="25" fillId="0" borderId="0" xfId="0" applyFont="1" applyAlignment="1">
      <alignment horizontal="center" vertical="top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left" vertical="center" wrapText="1" readingOrder="1"/>
    </xf>
    <xf numFmtId="0" fontId="26" fillId="0" borderId="0" xfId="0" applyFont="1" applyAlignment="1">
      <alignment horizontal="center" vertical="top" wrapText="1" readingOrder="1"/>
    </xf>
    <xf numFmtId="0" fontId="26" fillId="0" borderId="0" xfId="0" applyFont="1" applyAlignment="1">
      <alignment vertical="top" wrapText="1" readingOrder="1"/>
    </xf>
    <xf numFmtId="4" fontId="26" fillId="0" borderId="0" xfId="0" applyNumberFormat="1" applyFont="1" applyAlignment="1">
      <alignment vertical="top" readingOrder="1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horizontal="center" vertical="top" wrapText="1"/>
    </xf>
    <xf numFmtId="0" fontId="26" fillId="0" borderId="3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center" wrapText="1"/>
    </xf>
    <xf numFmtId="166" fontId="26" fillId="0" borderId="3" xfId="0" applyNumberFormat="1" applyFont="1" applyBorder="1" applyAlignment="1" applyProtection="1">
      <alignment horizontal="center" vertical="top" wrapText="1" readingOrder="1"/>
      <protection locked="0"/>
    </xf>
    <xf numFmtId="0" fontId="26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26" fillId="0" borderId="3" xfId="0" applyFont="1" applyBorder="1" applyAlignment="1" applyProtection="1">
      <alignment horizontal="center" vertical="center" wrapText="1" readingOrder="1"/>
      <protection locked="0"/>
    </xf>
    <xf numFmtId="164" fontId="26" fillId="0" borderId="3" xfId="0" applyNumberFormat="1" applyFont="1" applyBorder="1" applyAlignment="1" applyProtection="1">
      <alignment horizontal="center" vertical="center" wrapText="1" readingOrder="1"/>
      <protection locked="0"/>
    </xf>
    <xf numFmtId="164" fontId="28" fillId="0" borderId="3" xfId="0" applyNumberFormat="1" applyFont="1" applyBorder="1" applyAlignment="1" applyProtection="1">
      <alignment horizontal="center" vertical="center" wrapText="1" readingOrder="1"/>
      <protection locked="0"/>
    </xf>
    <xf numFmtId="166" fontId="26" fillId="0" borderId="3" xfId="0" applyNumberFormat="1" applyFont="1" applyBorder="1" applyAlignment="1" applyProtection="1">
      <alignment horizontal="left" vertical="center" wrapText="1" readingOrder="1"/>
      <protection locked="0"/>
    </xf>
    <xf numFmtId="164" fontId="30" fillId="0" borderId="13" xfId="1" applyNumberFormat="1" applyFont="1" applyFill="1" applyBorder="1" applyAlignment="1" applyProtection="1">
      <alignment horizontal="center" vertical="center" wrapText="1" readingOrder="1"/>
      <protection locked="0"/>
    </xf>
    <xf numFmtId="165" fontId="26" fillId="0" borderId="3" xfId="0" applyNumberFormat="1" applyFont="1" applyBorder="1" applyAlignment="1" applyProtection="1">
      <alignment horizontal="center" vertical="center" wrapText="1" readingOrder="1"/>
      <protection locked="0"/>
    </xf>
    <xf numFmtId="4" fontId="28" fillId="20" borderId="3" xfId="0" applyNumberFormat="1" applyFont="1" applyFill="1" applyBorder="1" applyAlignment="1">
      <alignment horizontal="center" vertical="center" readingOrder="1"/>
    </xf>
    <xf numFmtId="164" fontId="26" fillId="0" borderId="13" xfId="1" applyNumberFormat="1" applyFont="1" applyFill="1" applyBorder="1" applyAlignment="1" applyProtection="1">
      <alignment horizontal="center" vertical="center" wrapText="1" readingOrder="1"/>
      <protection locked="0"/>
    </xf>
    <xf numFmtId="165" fontId="28" fillId="0" borderId="3" xfId="0" applyNumberFormat="1" applyFont="1" applyBorder="1" applyAlignment="1" applyProtection="1">
      <alignment horizontal="center" vertical="center" wrapText="1" readingOrder="1"/>
      <protection locked="0"/>
    </xf>
    <xf numFmtId="164" fontId="28" fillId="20" borderId="3" xfId="0" applyNumberFormat="1" applyFont="1" applyFill="1" applyBorder="1" applyAlignment="1" applyProtection="1">
      <alignment horizontal="center" vertical="center" wrapText="1" readingOrder="1"/>
      <protection locked="0"/>
    </xf>
    <xf numFmtId="165" fontId="26" fillId="20" borderId="3" xfId="0" applyNumberFormat="1" applyFont="1" applyFill="1" applyBorder="1" applyAlignment="1" applyProtection="1">
      <alignment horizontal="center" vertical="center" wrapText="1" readingOrder="1"/>
      <protection locked="0"/>
    </xf>
    <xf numFmtId="164" fontId="26" fillId="20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26" fillId="0" borderId="3" xfId="0" applyFont="1" applyBorder="1" applyAlignment="1">
      <alignment vertical="center" wrapText="1"/>
    </xf>
    <xf numFmtId="0" fontId="26" fillId="0" borderId="5" xfId="0" applyFont="1" applyBorder="1" applyAlignment="1">
      <alignment vertical="center" wrapText="1"/>
    </xf>
    <xf numFmtId="164" fontId="0" fillId="0" borderId="0" xfId="0" applyNumberFormat="1" applyFill="1"/>
    <xf numFmtId="164" fontId="0" fillId="2" borderId="0" xfId="0" applyNumberFormat="1" applyFill="1"/>
    <xf numFmtId="164" fontId="26" fillId="0" borderId="0" xfId="0" applyNumberFormat="1" applyFont="1" applyAlignment="1">
      <alignment horizontal="center" vertical="top" readingOrder="1"/>
    </xf>
    <xf numFmtId="164" fontId="0" fillId="0" borderId="0" xfId="0" applyNumberFormat="1"/>
    <xf numFmtId="166" fontId="26" fillId="0" borderId="3" xfId="0" applyNumberFormat="1" applyFont="1" applyBorder="1" applyAlignment="1" applyProtection="1">
      <alignment horizontal="center" vertical="center" wrapText="1" readingOrder="1"/>
      <protection locked="0"/>
    </xf>
    <xf numFmtId="164" fontId="31" fillId="20" borderId="3" xfId="0" applyNumberFormat="1" applyFont="1" applyFill="1" applyBorder="1" applyAlignment="1">
      <alignment horizontal="center" vertical="center" readingOrder="1"/>
    </xf>
    <xf numFmtId="0" fontId="12" fillId="2" borderId="6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2" fillId="18" borderId="9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top" wrapText="1"/>
    </xf>
    <xf numFmtId="0" fontId="12" fillId="2" borderId="15" xfId="0" applyFont="1" applyFill="1" applyBorder="1" applyAlignment="1">
      <alignment horizontal="center" vertical="top" wrapText="1"/>
    </xf>
    <xf numFmtId="0" fontId="12" fillId="18" borderId="15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top" wrapText="1"/>
    </xf>
    <xf numFmtId="0" fontId="0" fillId="2" borderId="9" xfId="0" applyFont="1" applyFill="1" applyBorder="1" applyAlignment="1">
      <alignment horizontal="center" vertical="top" wrapText="1"/>
    </xf>
    <xf numFmtId="0" fontId="12" fillId="2" borderId="16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2" borderId="15" xfId="0" applyFont="1" applyFill="1" applyBorder="1" applyAlignment="1">
      <alignment horizontal="center" vertical="top" wrapText="1"/>
    </xf>
    <xf numFmtId="0" fontId="19" fillId="0" borderId="13" xfId="1" applyFont="1" applyFill="1" applyBorder="1" applyAlignment="1" applyProtection="1">
      <alignment horizontal="center" vertical="center" wrapText="1" readingOrder="1"/>
      <protection locked="0"/>
    </xf>
    <xf numFmtId="0" fontId="19" fillId="0" borderId="15" xfId="1" applyFont="1" applyFill="1" applyBorder="1" applyAlignment="1" applyProtection="1">
      <alignment horizontal="center" vertical="center" wrapText="1" readingOrder="1"/>
      <protection locked="0"/>
    </xf>
    <xf numFmtId="0" fontId="19" fillId="0" borderId="14" xfId="1" applyFont="1" applyFill="1" applyBorder="1" applyAlignment="1" applyProtection="1">
      <alignment horizontal="center" vertical="center" wrapText="1" readingOrder="1"/>
      <protection locked="0"/>
    </xf>
    <xf numFmtId="49" fontId="12" fillId="2" borderId="13" xfId="0" applyNumberFormat="1" applyFont="1" applyFill="1" applyBorder="1" applyAlignment="1">
      <alignment horizontal="center" vertical="center" wrapText="1"/>
    </xf>
    <xf numFmtId="49" fontId="12" fillId="2" borderId="15" xfId="0" applyNumberFormat="1" applyFont="1" applyFill="1" applyBorder="1" applyAlignment="1">
      <alignment horizontal="center" vertical="center" wrapText="1"/>
    </xf>
    <xf numFmtId="49" fontId="12" fillId="2" borderId="14" xfId="0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10" fillId="7" borderId="9" xfId="1" applyFont="1" applyFill="1" applyBorder="1" applyAlignment="1" applyProtection="1">
      <alignment horizontal="center" vertical="center" wrapText="1" readingOrder="1"/>
      <protection locked="0"/>
    </xf>
    <xf numFmtId="0" fontId="10" fillId="7" borderId="8" xfId="1" applyFont="1" applyFill="1" applyBorder="1" applyAlignment="1" applyProtection="1">
      <alignment horizontal="center" vertical="center" wrapText="1" readingOrder="1"/>
      <protection locked="0"/>
    </xf>
    <xf numFmtId="0" fontId="10" fillId="7" borderId="10" xfId="1" applyFont="1" applyFill="1" applyBorder="1" applyAlignment="1" applyProtection="1">
      <alignment horizontal="center" vertical="center" wrapText="1" readingOrder="1"/>
      <protection locked="0"/>
    </xf>
    <xf numFmtId="0" fontId="10" fillId="7" borderId="12" xfId="1" applyFont="1" applyFill="1" applyBorder="1" applyAlignment="1" applyProtection="1">
      <alignment horizontal="center" vertical="center" wrapText="1" readingOrder="1"/>
      <protection locked="0"/>
    </xf>
    <xf numFmtId="0" fontId="10" fillId="8" borderId="9" xfId="1" applyFont="1" applyFill="1" applyBorder="1" applyAlignment="1" applyProtection="1">
      <alignment horizontal="center" vertical="center" wrapText="1" readingOrder="1"/>
      <protection locked="0"/>
    </xf>
    <xf numFmtId="0" fontId="10" fillId="8" borderId="8" xfId="1" applyFont="1" applyFill="1" applyBorder="1" applyAlignment="1" applyProtection="1">
      <alignment horizontal="center" vertical="center" wrapText="1" readingOrder="1"/>
      <protection locked="0"/>
    </xf>
    <xf numFmtId="0" fontId="10" fillId="8" borderId="10" xfId="1" applyFont="1" applyFill="1" applyBorder="1" applyAlignment="1" applyProtection="1">
      <alignment horizontal="center" vertical="center" wrapText="1" readingOrder="1"/>
      <protection locked="0"/>
    </xf>
    <xf numFmtId="0" fontId="10" fillId="8" borderId="12" xfId="1" applyFont="1" applyFill="1" applyBorder="1" applyAlignment="1" applyProtection="1">
      <alignment horizontal="center" vertical="center" wrapText="1" readingOrder="1"/>
      <protection locked="0"/>
    </xf>
    <xf numFmtId="0" fontId="10" fillId="6" borderId="3" xfId="1" applyFont="1" applyFill="1" applyBorder="1" applyAlignment="1" applyProtection="1">
      <alignment horizontal="center" vertical="center" wrapText="1" readingOrder="1"/>
      <protection locked="0"/>
    </xf>
    <xf numFmtId="0" fontId="10" fillId="11" borderId="3" xfId="1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0" borderId="13" xfId="0" applyFont="1" applyBorder="1" applyAlignment="1" applyProtection="1">
      <alignment horizontal="center" vertical="top" wrapText="1" readingOrder="1"/>
      <protection locked="0"/>
    </xf>
    <xf numFmtId="0" fontId="12" fillId="0" borderId="15" xfId="0" applyFont="1" applyBorder="1" applyAlignment="1" applyProtection="1">
      <alignment horizontal="center" vertical="top" wrapText="1" readingOrder="1"/>
      <protection locked="0"/>
    </xf>
    <xf numFmtId="0" fontId="12" fillId="0" borderId="13" xfId="1" applyFont="1" applyFill="1" applyBorder="1" applyAlignment="1" applyProtection="1">
      <alignment horizontal="center" vertical="center" wrapText="1" readingOrder="1"/>
      <protection locked="0"/>
    </xf>
    <xf numFmtId="0" fontId="6" fillId="0" borderId="15" xfId="1" applyFont="1" applyFill="1" applyBorder="1" applyAlignment="1" applyProtection="1">
      <alignment horizontal="center" vertical="center" wrapText="1" readingOrder="1"/>
      <protection locked="0"/>
    </xf>
    <xf numFmtId="0" fontId="6" fillId="0" borderId="14" xfId="1" applyFont="1" applyFill="1" applyBorder="1" applyAlignment="1" applyProtection="1">
      <alignment horizontal="center" vertical="center" wrapText="1" readingOrder="1"/>
      <protection locked="0"/>
    </xf>
    <xf numFmtId="0" fontId="10" fillId="11" borderId="6" xfId="1" applyFont="1" applyFill="1" applyBorder="1" applyAlignment="1" applyProtection="1">
      <alignment horizontal="center" vertical="center" wrapText="1" readingOrder="1"/>
      <protection locked="0"/>
    </xf>
    <xf numFmtId="0" fontId="10" fillId="11" borderId="9" xfId="1" applyFont="1" applyFill="1" applyBorder="1" applyAlignment="1" applyProtection="1">
      <alignment horizontal="center" vertical="center" wrapText="1" readingOrder="1"/>
      <protection locked="0"/>
    </xf>
    <xf numFmtId="0" fontId="10" fillId="11" borderId="10" xfId="1" applyFont="1" applyFill="1" applyBorder="1" applyAlignment="1" applyProtection="1">
      <alignment horizontal="center" vertical="center" wrapText="1" readingOrder="1"/>
      <protection locked="0"/>
    </xf>
    <xf numFmtId="0" fontId="14" fillId="15" borderId="3" xfId="0" applyFont="1" applyFill="1" applyBorder="1" applyAlignment="1">
      <alignment vertical="center"/>
    </xf>
    <xf numFmtId="0" fontId="14" fillId="15" borderId="3" xfId="0" applyFont="1" applyFill="1" applyBorder="1" applyAlignment="1">
      <alignment vertical="center" wrapText="1"/>
    </xf>
    <xf numFmtId="0" fontId="10" fillId="12" borderId="3" xfId="0" applyFont="1" applyFill="1" applyBorder="1" applyAlignment="1" applyProtection="1">
      <alignment horizontal="center" vertical="center" wrapText="1" readingOrder="1"/>
      <protection locked="0"/>
    </xf>
    <xf numFmtId="0" fontId="1" fillId="13" borderId="1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0" fontId="10" fillId="7" borderId="6" xfId="1" applyFont="1" applyFill="1" applyBorder="1" applyAlignment="1" applyProtection="1">
      <alignment horizontal="center" vertical="center" wrapText="1" readingOrder="1"/>
      <protection locked="0"/>
    </xf>
    <xf numFmtId="0" fontId="10" fillId="7" borderId="7" xfId="1" applyFont="1" applyFill="1" applyBorder="1" applyAlignment="1" applyProtection="1">
      <alignment horizontal="center" vertical="center" wrapText="1" readingOrder="1"/>
      <protection locked="0"/>
    </xf>
    <xf numFmtId="0" fontId="1" fillId="4" borderId="11" xfId="0" applyFont="1" applyFill="1" applyBorder="1" applyAlignment="1">
      <alignment horizontal="center"/>
    </xf>
    <xf numFmtId="0" fontId="16" fillId="16" borderId="0" xfId="0" applyFont="1" applyFill="1" applyAlignment="1">
      <alignment horizontal="center" vertical="center"/>
    </xf>
    <xf numFmtId="0" fontId="10" fillId="7" borderId="0" xfId="1" applyFont="1" applyFill="1" applyAlignment="1" applyProtection="1">
      <alignment horizontal="center" vertical="center" wrapText="1" readingOrder="1"/>
      <protection locked="0"/>
    </xf>
    <xf numFmtId="0" fontId="15" fillId="15" borderId="3" xfId="0" applyFont="1" applyFill="1" applyBorder="1" applyAlignment="1">
      <alignment vertical="center"/>
    </xf>
    <xf numFmtId="0" fontId="14" fillId="14" borderId="3" xfId="0" applyFont="1" applyFill="1" applyBorder="1" applyAlignment="1">
      <alignment horizontal="center" vertical="center" wrapText="1"/>
    </xf>
    <xf numFmtId="0" fontId="14" fillId="14" borderId="6" xfId="0" applyFont="1" applyFill="1" applyBorder="1" applyAlignment="1">
      <alignment horizontal="center" vertical="center" wrapText="1"/>
    </xf>
    <xf numFmtId="0" fontId="14" fillId="14" borderId="7" xfId="0" applyFont="1" applyFill="1" applyBorder="1" applyAlignment="1">
      <alignment horizontal="center" vertical="center" wrapText="1"/>
    </xf>
    <xf numFmtId="0" fontId="14" fillId="14" borderId="10" xfId="0" applyFont="1" applyFill="1" applyBorder="1" applyAlignment="1">
      <alignment horizontal="center" vertical="center" wrapText="1"/>
    </xf>
    <xf numFmtId="0" fontId="14" fillId="14" borderId="12" xfId="0" applyFont="1" applyFill="1" applyBorder="1" applyAlignment="1">
      <alignment horizontal="center" vertical="center" wrapText="1"/>
    </xf>
    <xf numFmtId="0" fontId="15" fillId="15" borderId="3" xfId="0" applyFont="1" applyFill="1" applyBorder="1" applyAlignment="1">
      <alignment vertical="center" wrapText="1"/>
    </xf>
    <xf numFmtId="0" fontId="14" fillId="15" borderId="1" xfId="0" applyFont="1" applyFill="1" applyBorder="1" applyAlignment="1">
      <alignment horizontal="left" vertical="center"/>
    </xf>
    <xf numFmtId="0" fontId="14" fillId="15" borderId="2" xfId="0" applyFont="1" applyFill="1" applyBorder="1" applyAlignment="1">
      <alignment horizontal="left" vertical="center"/>
    </xf>
    <xf numFmtId="0" fontId="14" fillId="15" borderId="5" xfId="0" applyFont="1" applyFill="1" applyBorder="1" applyAlignment="1">
      <alignment horizontal="left" vertical="center"/>
    </xf>
    <xf numFmtId="0" fontId="13" fillId="14" borderId="0" xfId="0" applyFont="1" applyFill="1" applyAlignment="1">
      <alignment horizontal="center" vertical="center" wrapText="1"/>
    </xf>
    <xf numFmtId="0" fontId="13" fillId="14" borderId="8" xfId="0" applyFont="1" applyFill="1" applyBorder="1" applyAlignment="1">
      <alignment horizontal="center" vertical="center" wrapText="1"/>
    </xf>
    <xf numFmtId="0" fontId="14" fillId="14" borderId="3" xfId="0" applyFont="1" applyFill="1" applyBorder="1" applyAlignment="1">
      <alignment horizontal="center" vertical="center"/>
    </xf>
    <xf numFmtId="0" fontId="13" fillId="14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 wrapText="1"/>
    </xf>
    <xf numFmtId="0" fontId="17" fillId="9" borderId="13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1" fillId="10" borderId="3" xfId="0" applyFont="1" applyFill="1" applyBorder="1" applyAlignment="1" applyProtection="1">
      <alignment horizontal="center" vertical="center" wrapText="1"/>
      <protection locked="0"/>
    </xf>
    <xf numFmtId="0" fontId="12" fillId="2" borderId="14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1" applyFont="1" applyFill="1" applyBorder="1" applyAlignment="1" applyProtection="1">
      <alignment horizontal="center" vertical="center" wrapText="1" readingOrder="1"/>
      <protection locked="0"/>
    </xf>
    <xf numFmtId="0" fontId="12" fillId="0" borderId="14" xfId="1" applyFont="1" applyFill="1" applyBorder="1" applyAlignment="1" applyProtection="1">
      <alignment horizontal="center" vertical="center" wrapText="1" readingOrder="1"/>
      <protection locked="0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4" fontId="29" fillId="20" borderId="1" xfId="0" applyNumberFormat="1" applyFont="1" applyFill="1" applyBorder="1" applyAlignment="1">
      <alignment horizontal="center" vertical="top" readingOrder="1"/>
    </xf>
    <xf numFmtId="4" fontId="29" fillId="20" borderId="2" xfId="0" applyNumberFormat="1" applyFont="1" applyFill="1" applyBorder="1" applyAlignment="1">
      <alignment horizontal="center" vertical="top" readingOrder="1"/>
    </xf>
    <xf numFmtId="4" fontId="29" fillId="20" borderId="5" xfId="0" applyNumberFormat="1" applyFont="1" applyFill="1" applyBorder="1" applyAlignment="1">
      <alignment horizontal="center" vertical="top" readingOrder="1"/>
    </xf>
    <xf numFmtId="0" fontId="24" fillId="0" borderId="0" xfId="0" applyFont="1" applyAlignment="1">
      <alignment horizontal="center"/>
    </xf>
    <xf numFmtId="0" fontId="28" fillId="20" borderId="3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142873</xdr:colOff>
      <xdr:row>1</xdr:row>
      <xdr:rowOff>107157</xdr:rowOff>
    </xdr:from>
    <xdr:to>
      <xdr:col>2</xdr:col>
      <xdr:colOff>1085849</xdr:colOff>
      <xdr:row>6</xdr:row>
      <xdr:rowOff>404812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B0557174-72F2-422D-B6A8-9F3B2D1C64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3" y="297657"/>
          <a:ext cx="2762251" cy="1321593"/>
        </a:xfrm>
        <a:prstGeom prst="rect">
          <a:avLst/>
        </a:prstGeom>
      </xdr:spPr>
    </xdr:pic>
    <xdr:clientData/>
  </xdr:twoCellAnchor>
  <xdr:twoCellAnchor editAs="oneCell">
    <xdr:from>
      <xdr:col>9</xdr:col>
      <xdr:colOff>416720</xdr:colOff>
      <xdr:row>1</xdr:row>
      <xdr:rowOff>142875</xdr:rowOff>
    </xdr:from>
    <xdr:to>
      <xdr:col>12</xdr:col>
      <xdr:colOff>190501</xdr:colOff>
      <xdr:row>6</xdr:row>
      <xdr:rowOff>392907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02C373-DABC-4C32-AA94-4682C3185E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10572751" y="333375"/>
          <a:ext cx="2571750" cy="12739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142873</xdr:colOff>
      <xdr:row>1</xdr:row>
      <xdr:rowOff>107157</xdr:rowOff>
    </xdr:from>
    <xdr:to>
      <xdr:col>2</xdr:col>
      <xdr:colOff>1085849</xdr:colOff>
      <xdr:row>6</xdr:row>
      <xdr:rowOff>404812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7042F5-5478-4F5D-A3E4-8B591CB43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0213" y="290037"/>
          <a:ext cx="2817496" cy="1288255"/>
        </a:xfrm>
        <a:prstGeom prst="rect">
          <a:avLst/>
        </a:prstGeom>
      </xdr:spPr>
    </xdr:pic>
    <xdr:clientData/>
  </xdr:twoCellAnchor>
  <xdr:twoCellAnchor editAs="oneCell">
    <xdr:from>
      <xdr:col>9</xdr:col>
      <xdr:colOff>416720</xdr:colOff>
      <xdr:row>1</xdr:row>
      <xdr:rowOff>142875</xdr:rowOff>
    </xdr:from>
    <xdr:to>
      <xdr:col>12</xdr:col>
      <xdr:colOff>190501</xdr:colOff>
      <xdr:row>6</xdr:row>
      <xdr:rowOff>392907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0B1454F-43C6-4B80-9622-3F35DA5612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2808" r="30490" b="27608"/>
        <a:stretch/>
      </xdr:blipFill>
      <xdr:spPr>
        <a:xfrm>
          <a:off x="14170820" y="325755"/>
          <a:ext cx="2646521" cy="124063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sa%20mejia/Downloads/Users/llagos/Downloads/MATRIZ%20DE%20PLANIFICACI&#211;N%20CONSOLID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Planificación 2021"/>
      <sheetName val="Matriz Monitoreo Res-Prod 2021"/>
      <sheetName val="Matriz Monitoreo Act 2021"/>
      <sheetName val="Catalogos varios"/>
    </sheetNames>
    <sheetDataSet>
      <sheetData sheetId="0"/>
      <sheetData sheetId="1"/>
      <sheetData sheetId="2"/>
      <sheetData sheetId="3">
        <row r="4">
          <cell r="T4" t="str">
            <v xml:space="preserve">1. BIENESTAR Y DESARROLLO SOCIAL </v>
          </cell>
          <cell r="U4" t="str">
            <v>2.  CRECIMIENTO ECONÓMICO, INCLUYENTE Y SOSTENIBLE</v>
          </cell>
          <cell r="V4" t="str">
            <v>3.   INFRAESTRUCTURA Y DESARROLLO LOGÍSTICO</v>
          </cell>
          <cell r="W4" t="str">
            <v>4.   SOCIEDAD MÁS JUSTA, PACIFICA E INCLUSIVA</v>
          </cell>
          <cell r="X4" t="str">
            <v xml:space="preserve">5.  GOBERNABILIDAD DEMOCRÁTICA Y DESARROLLO </v>
          </cell>
          <cell r="Y4" t="str">
            <v>6.   EJES TRANSVERSALES</v>
          </cell>
        </row>
        <row r="5">
          <cell r="M5" t="str">
            <v>1* Una Honduras sin pobreza extrema, educada y sana, con sistemas consolidados de previsión social</v>
          </cell>
          <cell r="N5" t="str">
            <v>2* Una Honduras que se desarrolla en democracia, con seguridad y sin violencia</v>
          </cell>
          <cell r="O5" t="str">
            <v>3* Una Honduras productiva, generadora de oportunidades y empleo, que aprovecha de manera sostenible sus recursos, y reduce la vulnerabilidad ambiental</v>
          </cell>
          <cell r="P5" t="str">
            <v>4* Un Estado moderno, transparente, responsable, eficiente y competitivo</v>
          </cell>
          <cell r="AS5" t="str">
            <v>2.1.   Mejorada la educación de la población.</v>
          </cell>
        </row>
        <row r="6">
          <cell r="L6" t="str">
            <v>1.1  Erradicar la pobreza extrema</v>
          </cell>
          <cell r="AS6" t="str">
            <v>2.2.  Ampliadas las tasas de cobertura en los diferentes niveles de educación.</v>
          </cell>
        </row>
        <row r="7">
          <cell r="L7" t="str">
            <v>1.2 Reducir a menos del 15% el porcentaje de hogares en situación de pobreza</v>
          </cell>
          <cell r="AS7" t="str">
            <v>2.3.  Mejorada la calidad de la educación, especialmente en la educación básica.</v>
          </cell>
        </row>
        <row r="8">
          <cell r="L8" t="str">
            <v>1.3 Elevar la escolaridad promedio a 9 años</v>
          </cell>
          <cell r="AS8" t="str">
            <v/>
          </cell>
        </row>
        <row r="9">
          <cell r="L9" t="str">
            <v>1.4 Alcanzar el 95% de cobertura de salud en todos los niveles del sistema</v>
          </cell>
          <cell r="AS9" t="str">
            <v/>
          </cell>
        </row>
        <row r="10">
          <cell r="L10" t="str">
            <v>1.5 Universalizar el régimen de jubilación y pensión para el 90% de los asalariados en Honduras.</v>
          </cell>
        </row>
        <row r="11">
          <cell r="L11" t="str">
            <v/>
          </cell>
        </row>
        <row r="12">
          <cell r="L12" t="str">
            <v/>
          </cell>
        </row>
        <row r="15">
          <cell r="AS15" t="str">
            <v>2.2.1   Tasa Neta de cobertura en Educación Prebásica</v>
          </cell>
        </row>
        <row r="16">
          <cell r="AS16" t="str">
            <v>2.2.2. Tasa Neta de cobertura en Educación Basica de  I y II ciclo</v>
          </cell>
        </row>
        <row r="17">
          <cell r="AS17" t="str">
            <v>2.2.3.Tasa Neta de cobertura en Educacion basica de  III ciclo</v>
          </cell>
        </row>
        <row r="18">
          <cell r="AS18" t="str">
            <v>2.2.4.  Tasa Neta de cobertura en Educación Media</v>
          </cell>
        </row>
        <row r="19">
          <cell r="AS19" t="str">
            <v xml:space="preserve"> 2.2.5 Tasa bruta de educación superior</v>
          </cell>
        </row>
        <row r="20">
          <cell r="AS20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55"/>
  <sheetViews>
    <sheetView topLeftCell="M16" zoomScale="80" zoomScaleNormal="80" workbookViewId="0">
      <selection activeCell="BO42" sqref="BO42"/>
    </sheetView>
  </sheetViews>
  <sheetFormatPr baseColWidth="10" defaultColWidth="11.5703125" defaultRowHeight="15" x14ac:dyDescent="0.25"/>
  <cols>
    <col min="1" max="1" width="23" customWidth="1"/>
    <col min="2" max="2" width="27.28515625" customWidth="1"/>
    <col min="3" max="3" width="22.7109375" customWidth="1"/>
    <col min="4" max="4" width="25.140625" customWidth="1"/>
    <col min="5" max="6" width="26.42578125" customWidth="1"/>
    <col min="7" max="7" width="25.28515625" customWidth="1"/>
    <col min="8" max="11" width="12.140625" style="48" customWidth="1"/>
    <col min="12" max="12" width="17.7109375" style="48" customWidth="1"/>
    <col min="13" max="13" width="6.42578125" customWidth="1"/>
    <col min="14" max="14" width="29.140625" customWidth="1"/>
    <col min="15" max="18" width="14.42578125" hidden="1" customWidth="1"/>
    <col min="19" max="19" width="14.42578125" customWidth="1"/>
    <col min="20" max="20" width="21.7109375" style="48" customWidth="1"/>
    <col min="21" max="22" width="17.28515625" style="40" customWidth="1"/>
    <col min="23" max="23" width="17.42578125" customWidth="1"/>
    <col min="24" max="24" width="15.7109375" style="40" customWidth="1"/>
    <col min="25" max="25" width="19.140625" customWidth="1"/>
    <col min="26" max="26" width="10.7109375" style="40" customWidth="1"/>
    <col min="27" max="27" width="15" customWidth="1"/>
    <col min="28" max="28" width="7.28515625" customWidth="1"/>
    <col min="29" max="29" width="14.140625" customWidth="1"/>
    <col min="30" max="30" width="7.28515625" customWidth="1"/>
    <col min="31" max="31" width="15.140625" customWidth="1"/>
    <col min="32" max="32" width="7.28515625" customWidth="1"/>
    <col min="33" max="33" width="13.7109375" customWidth="1"/>
    <col min="34" max="34" width="7.28515625" customWidth="1"/>
    <col min="35" max="35" width="13.28515625" customWidth="1"/>
    <col min="36" max="36" width="7.28515625" customWidth="1"/>
    <col min="37" max="37" width="12" customWidth="1"/>
    <col min="38" max="38" width="7.28515625" customWidth="1"/>
    <col min="39" max="39" width="14.5703125" customWidth="1"/>
    <col min="40" max="40" width="7.28515625" customWidth="1"/>
    <col min="41" max="41" width="20.5703125" customWidth="1"/>
    <col min="42" max="42" width="7.28515625" customWidth="1"/>
    <col min="43" max="43" width="15.140625" customWidth="1"/>
    <col min="44" max="44" width="7.28515625" customWidth="1"/>
    <col min="45" max="45" width="16.140625" customWidth="1"/>
    <col min="46" max="46" width="7.28515625" customWidth="1"/>
    <col min="47" max="47" width="13.7109375" customWidth="1"/>
    <col min="48" max="48" width="7.28515625" customWidth="1"/>
    <col min="49" max="49" width="13.5703125" customWidth="1"/>
    <col min="50" max="50" width="7.28515625" customWidth="1"/>
    <col min="51" max="51" width="12.85546875" customWidth="1"/>
    <col min="52" max="52" width="7.28515625" customWidth="1"/>
    <col min="53" max="53" width="12.42578125" customWidth="1"/>
    <col min="54" max="54" width="6.7109375" customWidth="1"/>
    <col min="55" max="55" width="13" customWidth="1"/>
    <col min="56" max="56" width="7.28515625" customWidth="1"/>
    <col min="57" max="57" width="14.140625" customWidth="1"/>
    <col min="59" max="59" width="18.7109375" style="40" customWidth="1"/>
    <col min="61" max="61" width="13.85546875" customWidth="1"/>
    <col min="63" max="63" width="15.5703125" customWidth="1"/>
    <col min="65" max="65" width="14.28515625" customWidth="1"/>
  </cols>
  <sheetData>
    <row r="1" spans="1:74" x14ac:dyDescent="0.25">
      <c r="B1" s="21"/>
      <c r="C1" s="21"/>
      <c r="D1" s="21"/>
      <c r="E1" s="21"/>
      <c r="F1" s="21"/>
      <c r="G1" s="21"/>
      <c r="H1" s="44"/>
      <c r="I1" s="44"/>
      <c r="J1" s="44"/>
      <c r="K1" s="44"/>
      <c r="L1" s="44"/>
      <c r="M1" s="21"/>
      <c r="N1" s="1"/>
      <c r="O1" s="1"/>
      <c r="P1" s="1"/>
      <c r="Q1" s="1"/>
      <c r="R1" s="1"/>
      <c r="S1" s="1"/>
      <c r="T1" s="47"/>
      <c r="U1" s="35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</row>
    <row r="2" spans="1:74" x14ac:dyDescent="0.25">
      <c r="B2" s="21"/>
      <c r="C2" s="22"/>
      <c r="D2" s="22"/>
      <c r="E2" s="22"/>
      <c r="F2" s="22"/>
      <c r="G2" s="22"/>
      <c r="H2" s="45"/>
      <c r="I2" s="45"/>
      <c r="J2" s="45"/>
      <c r="K2" s="45"/>
      <c r="L2" s="45"/>
      <c r="M2" s="22"/>
      <c r="N2" s="2"/>
      <c r="O2" s="2"/>
      <c r="P2" s="2"/>
      <c r="Q2" s="2"/>
      <c r="R2" s="2"/>
      <c r="S2" s="2"/>
      <c r="T2" s="5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</row>
    <row r="3" spans="1:74" x14ac:dyDescent="0.25">
      <c r="B3" s="21"/>
      <c r="C3" s="22"/>
      <c r="D3" s="22"/>
      <c r="E3" s="22"/>
      <c r="F3" s="22"/>
      <c r="G3" s="22"/>
      <c r="H3" s="45"/>
      <c r="I3" s="45"/>
      <c r="J3" s="45"/>
      <c r="K3" s="45"/>
      <c r="L3" s="45"/>
      <c r="M3" s="22"/>
      <c r="N3" s="2"/>
      <c r="O3" s="2"/>
      <c r="P3" s="2"/>
      <c r="Q3" s="2"/>
      <c r="R3" s="2"/>
      <c r="S3" s="2"/>
      <c r="T3" s="5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</row>
    <row r="4" spans="1:74" ht="18" x14ac:dyDescent="0.25">
      <c r="B4" s="21"/>
      <c r="C4" s="21"/>
      <c r="D4" s="23"/>
      <c r="E4" s="23"/>
      <c r="F4" s="23"/>
      <c r="G4" s="23"/>
      <c r="H4" s="46"/>
      <c r="I4" s="46"/>
      <c r="J4" s="46"/>
      <c r="K4" s="46"/>
      <c r="L4" s="46"/>
      <c r="M4" s="23"/>
      <c r="N4" s="3"/>
      <c r="O4" s="3"/>
      <c r="P4" s="3"/>
      <c r="Q4" s="3"/>
      <c r="R4" s="3"/>
      <c r="S4" s="3"/>
      <c r="T4" s="5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</row>
    <row r="5" spans="1:74" ht="18" x14ac:dyDescent="0.25">
      <c r="B5" s="21"/>
      <c r="C5" s="21"/>
      <c r="D5" s="23"/>
      <c r="E5" s="23"/>
      <c r="F5" s="23"/>
      <c r="G5" s="23"/>
      <c r="H5" s="46"/>
      <c r="I5" s="46"/>
      <c r="J5" s="46"/>
      <c r="K5" s="46"/>
      <c r="L5" s="46"/>
      <c r="M5" s="23"/>
      <c r="N5" s="3"/>
      <c r="O5" s="3"/>
      <c r="P5" s="3"/>
      <c r="Q5" s="3"/>
      <c r="R5" s="3"/>
      <c r="S5" s="3"/>
      <c r="T5" s="5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</row>
    <row r="6" spans="1:74" x14ac:dyDescent="0.25">
      <c r="B6" s="233" t="s">
        <v>66</v>
      </c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"/>
      <c r="O6" s="2"/>
      <c r="P6" s="2"/>
      <c r="Q6" s="2"/>
      <c r="R6" s="2"/>
      <c r="S6" s="2"/>
      <c r="T6" s="5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</row>
    <row r="7" spans="1:74" ht="33.75" customHeight="1" x14ac:dyDescent="0.3"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4"/>
      <c r="O7" s="4"/>
      <c r="P7" s="4"/>
      <c r="Q7" s="4"/>
      <c r="R7" s="4"/>
      <c r="S7" s="4"/>
      <c r="T7" s="41"/>
      <c r="U7" s="41"/>
      <c r="V7" s="41"/>
      <c r="W7" s="4"/>
      <c r="X7" s="41"/>
      <c r="Y7" s="4"/>
      <c r="Z7" s="41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34"/>
      <c r="BH7" s="4"/>
      <c r="BI7" s="4"/>
      <c r="BJ7" s="4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</row>
    <row r="8" spans="1:74" ht="9" customHeight="1" x14ac:dyDescent="0.25">
      <c r="B8" s="21"/>
      <c r="C8" s="21"/>
      <c r="D8" s="21"/>
      <c r="E8" s="21"/>
      <c r="F8" s="21"/>
      <c r="G8" s="21"/>
      <c r="H8" s="44"/>
      <c r="I8" s="44"/>
      <c r="J8" s="44"/>
      <c r="K8" s="44"/>
      <c r="L8" s="44"/>
      <c r="M8" s="21"/>
      <c r="N8" s="13"/>
      <c r="O8" s="1"/>
      <c r="P8" s="1"/>
      <c r="Q8" s="1"/>
      <c r="R8" s="1"/>
      <c r="S8" s="1"/>
      <c r="T8" s="47"/>
      <c r="U8" s="35"/>
      <c r="V8" s="35"/>
      <c r="W8" s="1"/>
      <c r="X8" s="35"/>
      <c r="Y8" s="1"/>
      <c r="Z8" s="35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35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</row>
    <row r="9" spans="1:74" ht="15.75" x14ac:dyDescent="0.25">
      <c r="A9" s="245" t="s">
        <v>0</v>
      </c>
      <c r="B9" s="246"/>
      <c r="C9" s="225" t="s">
        <v>58</v>
      </c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5"/>
      <c r="Y9" s="14"/>
      <c r="Z9" s="5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36"/>
      <c r="BH9" s="14"/>
      <c r="BI9" s="14"/>
      <c r="BJ9" s="14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</row>
    <row r="10" spans="1:74" ht="15.75" x14ac:dyDescent="0.25">
      <c r="A10" s="247" t="s">
        <v>1</v>
      </c>
      <c r="B10" s="247"/>
      <c r="C10" s="225" t="s">
        <v>59</v>
      </c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5"/>
      <c r="Y10" s="14"/>
      <c r="Z10" s="5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36"/>
      <c r="BH10" s="14"/>
      <c r="BI10" s="14"/>
      <c r="BJ10" s="14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</row>
    <row r="11" spans="1:74" ht="48" customHeight="1" x14ac:dyDescent="0.25">
      <c r="A11" s="248" t="s">
        <v>53</v>
      </c>
      <c r="B11" s="248"/>
      <c r="C11" s="226" t="s">
        <v>2</v>
      </c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42"/>
      <c r="Y11" s="16"/>
      <c r="Z11" s="42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37"/>
      <c r="BH11" s="16"/>
      <c r="BI11" s="16"/>
      <c r="BJ11" s="16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</row>
    <row r="12" spans="1:74" ht="46.5" customHeight="1" x14ac:dyDescent="0.25">
      <c r="A12" s="248" t="s">
        <v>3</v>
      </c>
      <c r="B12" s="248"/>
      <c r="C12" s="226" t="s">
        <v>4</v>
      </c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42"/>
      <c r="Y12" s="15"/>
      <c r="Z12" s="42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37"/>
      <c r="BH12" s="15"/>
      <c r="BI12" s="15"/>
      <c r="BJ12" s="15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</row>
    <row r="13" spans="1:74" ht="33" customHeight="1" x14ac:dyDescent="0.25">
      <c r="A13" s="247" t="s">
        <v>5</v>
      </c>
      <c r="B13" s="247"/>
      <c r="C13" s="226" t="s">
        <v>60</v>
      </c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42"/>
      <c r="Y13" s="15"/>
      <c r="Z13" s="42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37"/>
      <c r="BH13" s="15"/>
      <c r="BI13" s="15"/>
      <c r="BJ13" s="15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</row>
    <row r="14" spans="1:74" ht="31.5" customHeight="1" x14ac:dyDescent="0.25">
      <c r="A14" s="236" t="s">
        <v>54</v>
      </c>
      <c r="B14" s="236"/>
      <c r="C14" s="226" t="s">
        <v>61</v>
      </c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42"/>
      <c r="Y14" s="15"/>
      <c r="Z14" s="42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37"/>
      <c r="BH14" s="15"/>
      <c r="BI14" s="15"/>
      <c r="BJ14" s="15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</row>
    <row r="15" spans="1:74" ht="31.5" customHeight="1" x14ac:dyDescent="0.25">
      <c r="A15" s="236" t="s">
        <v>6</v>
      </c>
      <c r="B15" s="236"/>
      <c r="C15" s="242" t="s">
        <v>55</v>
      </c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4"/>
      <c r="X15" s="43"/>
      <c r="Y15" s="17"/>
      <c r="Z15" s="43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38"/>
      <c r="BH15" s="17"/>
      <c r="BI15" s="17"/>
      <c r="BJ15" s="17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</row>
    <row r="16" spans="1:74" ht="31.5" customHeight="1" x14ac:dyDescent="0.25">
      <c r="A16" s="237" t="s">
        <v>56</v>
      </c>
      <c r="B16" s="238"/>
      <c r="C16" s="20" t="s">
        <v>7</v>
      </c>
      <c r="D16" s="226" t="s">
        <v>62</v>
      </c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38"/>
      <c r="Y16" s="18"/>
      <c r="Z16" s="3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38"/>
      <c r="BH16" s="18"/>
      <c r="BI16" s="18"/>
      <c r="BJ16" s="18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</row>
    <row r="17" spans="1:74" ht="15.75" x14ac:dyDescent="0.25">
      <c r="A17" s="239"/>
      <c r="B17" s="240"/>
      <c r="C17" s="20" t="s">
        <v>8</v>
      </c>
      <c r="D17" s="225" t="s">
        <v>63</v>
      </c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38"/>
      <c r="Y17" s="18"/>
      <c r="Z17" s="3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38"/>
      <c r="BH17" s="18"/>
      <c r="BI17" s="18"/>
      <c r="BJ17" s="18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</row>
    <row r="18" spans="1:74" ht="47.25" customHeight="1" x14ac:dyDescent="0.25">
      <c r="A18" s="236" t="s">
        <v>57</v>
      </c>
      <c r="B18" s="236"/>
      <c r="C18" s="24" t="s">
        <v>9</v>
      </c>
      <c r="D18" s="225" t="s">
        <v>10</v>
      </c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38"/>
      <c r="Y18" s="18"/>
      <c r="Z18" s="3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38"/>
      <c r="BH18" s="18"/>
      <c r="BI18" s="18"/>
      <c r="BJ18" s="18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</row>
    <row r="19" spans="1:74" ht="15.75" x14ac:dyDescent="0.25">
      <c r="A19" s="236"/>
      <c r="B19" s="236"/>
      <c r="C19" s="24" t="s">
        <v>11</v>
      </c>
      <c r="D19" s="225" t="s">
        <v>64</v>
      </c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38"/>
      <c r="Y19" s="18"/>
      <c r="Z19" s="3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38"/>
      <c r="BH19" s="18"/>
      <c r="BI19" s="18"/>
      <c r="BJ19" s="18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</row>
    <row r="20" spans="1:74" ht="15.75" customHeight="1" x14ac:dyDescent="0.25">
      <c r="A20" s="236"/>
      <c r="B20" s="236"/>
      <c r="C20" s="25" t="s">
        <v>7</v>
      </c>
      <c r="D20" s="241" t="s">
        <v>12</v>
      </c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5"/>
      <c r="Y20" s="14"/>
      <c r="Z20" s="5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36"/>
      <c r="BH20" s="14"/>
      <c r="BI20" s="14"/>
      <c r="BJ20" s="14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</row>
    <row r="21" spans="1:74" ht="15.75" customHeight="1" x14ac:dyDescent="0.25">
      <c r="A21" s="236"/>
      <c r="B21" s="236"/>
      <c r="C21" s="25" t="s">
        <v>13</v>
      </c>
      <c r="D21" s="241" t="s">
        <v>14</v>
      </c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5"/>
      <c r="Y21" s="14"/>
      <c r="Z21" s="5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36"/>
      <c r="BH21" s="14"/>
      <c r="BI21" s="14"/>
      <c r="BJ21" s="14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15.75" x14ac:dyDescent="0.25">
      <c r="A22" s="236"/>
      <c r="B22" s="236"/>
      <c r="C22" s="25" t="s">
        <v>15</v>
      </c>
      <c r="D22" s="235" t="s">
        <v>65</v>
      </c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36"/>
      <c r="BH22" s="5"/>
      <c r="BI22" s="5"/>
      <c r="BJ22" s="5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26.25" customHeight="1" x14ac:dyDescent="0.25">
      <c r="A23" s="249" t="s">
        <v>48</v>
      </c>
      <c r="B23" s="249"/>
      <c r="C23" s="249"/>
      <c r="D23" s="249"/>
      <c r="E23" s="249"/>
      <c r="F23" s="249"/>
      <c r="G23" s="249"/>
      <c r="H23" s="252" t="s">
        <v>50</v>
      </c>
      <c r="I23" s="253"/>
      <c r="J23" s="253"/>
      <c r="K23" s="253"/>
      <c r="L23" s="253"/>
      <c r="M23" s="232" t="s">
        <v>51</v>
      </c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32"/>
      <c r="AP23" s="232"/>
      <c r="AQ23" s="232"/>
      <c r="AR23" s="232"/>
      <c r="AS23" s="232"/>
      <c r="AT23" s="232"/>
      <c r="AU23" s="232"/>
      <c r="AV23" s="232"/>
      <c r="AW23" s="232"/>
      <c r="AX23" s="232"/>
      <c r="AY23" s="232"/>
      <c r="AZ23" s="232"/>
      <c r="BA23" s="232"/>
      <c r="BB23" s="232"/>
      <c r="BC23" s="232"/>
      <c r="BD23" s="232"/>
      <c r="BE23" s="232"/>
      <c r="BF23" s="232"/>
      <c r="BG23" s="232"/>
      <c r="BH23" s="227" t="s">
        <v>52</v>
      </c>
      <c r="BI23" s="227"/>
      <c r="BJ23" s="227"/>
      <c r="BK23" s="227"/>
      <c r="BL23" s="227"/>
      <c r="BM23" s="227"/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30" customHeight="1" x14ac:dyDescent="0.25">
      <c r="A24" s="249"/>
      <c r="B24" s="249"/>
      <c r="C24" s="249"/>
      <c r="D24" s="249"/>
      <c r="E24" s="249"/>
      <c r="F24" s="249"/>
      <c r="G24" s="249"/>
      <c r="H24" s="254"/>
      <c r="I24" s="255"/>
      <c r="J24" s="255"/>
      <c r="K24" s="255"/>
      <c r="L24" s="255"/>
      <c r="M24" s="222" t="s">
        <v>16</v>
      </c>
      <c r="N24" s="214" t="s">
        <v>47</v>
      </c>
      <c r="O24" s="214" t="s">
        <v>17</v>
      </c>
      <c r="P24" s="214" t="s">
        <v>49</v>
      </c>
      <c r="Q24" s="214" t="s">
        <v>18</v>
      </c>
      <c r="R24" s="214" t="s">
        <v>19</v>
      </c>
      <c r="S24" s="213" t="s">
        <v>20</v>
      </c>
      <c r="T24" s="213" t="s">
        <v>21</v>
      </c>
      <c r="U24" s="213" t="s">
        <v>72</v>
      </c>
      <c r="V24" s="213" t="s">
        <v>73</v>
      </c>
      <c r="W24" s="213" t="s">
        <v>74</v>
      </c>
      <c r="X24" s="214" t="s">
        <v>75</v>
      </c>
      <c r="Y24" s="214" t="s">
        <v>76</v>
      </c>
      <c r="Z24" s="234" t="s">
        <v>22</v>
      </c>
      <c r="AA24" s="206"/>
      <c r="AB24" s="205" t="s">
        <v>23</v>
      </c>
      <c r="AC24" s="206"/>
      <c r="AD24" s="205" t="s">
        <v>24</v>
      </c>
      <c r="AE24" s="206"/>
      <c r="AF24" s="209" t="s">
        <v>25</v>
      </c>
      <c r="AG24" s="210"/>
      <c r="AH24" s="205" t="s">
        <v>26</v>
      </c>
      <c r="AI24" s="206"/>
      <c r="AJ24" s="205" t="s">
        <v>27</v>
      </c>
      <c r="AK24" s="206"/>
      <c r="AL24" s="205" t="s">
        <v>28</v>
      </c>
      <c r="AM24" s="206"/>
      <c r="AN24" s="209" t="s">
        <v>29</v>
      </c>
      <c r="AO24" s="210"/>
      <c r="AP24" s="205" t="s">
        <v>30</v>
      </c>
      <c r="AQ24" s="206"/>
      <c r="AR24" s="205" t="s">
        <v>31</v>
      </c>
      <c r="AS24" s="206"/>
      <c r="AT24" s="205" t="s">
        <v>32</v>
      </c>
      <c r="AU24" s="206"/>
      <c r="AV24" s="209" t="s">
        <v>33</v>
      </c>
      <c r="AW24" s="210"/>
      <c r="AX24" s="205" t="s">
        <v>34</v>
      </c>
      <c r="AY24" s="206"/>
      <c r="AZ24" s="205" t="s">
        <v>35</v>
      </c>
      <c r="BA24" s="206"/>
      <c r="BB24" s="205" t="s">
        <v>36</v>
      </c>
      <c r="BC24" s="206"/>
      <c r="BD24" s="209" t="s">
        <v>37</v>
      </c>
      <c r="BE24" s="210"/>
      <c r="BF24" s="230" t="s">
        <v>77</v>
      </c>
      <c r="BG24" s="231"/>
      <c r="BH24" s="227"/>
      <c r="BI24" s="227"/>
      <c r="BJ24" s="227"/>
      <c r="BK24" s="227"/>
      <c r="BL24" s="227"/>
      <c r="BM24" s="227"/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33.6" customHeight="1" x14ac:dyDescent="0.25">
      <c r="A25" s="250" t="s">
        <v>69</v>
      </c>
      <c r="B25" s="250" t="s">
        <v>70</v>
      </c>
      <c r="C25" s="250" t="s">
        <v>71</v>
      </c>
      <c r="D25" s="250" t="s">
        <v>38</v>
      </c>
      <c r="E25" s="250" t="s">
        <v>39</v>
      </c>
      <c r="F25" s="250" t="s">
        <v>67</v>
      </c>
      <c r="G25" s="250" t="s">
        <v>68</v>
      </c>
      <c r="H25" s="256" t="s">
        <v>40</v>
      </c>
      <c r="I25" s="256" t="s">
        <v>41</v>
      </c>
      <c r="J25" s="256" t="s">
        <v>42</v>
      </c>
      <c r="K25" s="256" t="s">
        <v>43</v>
      </c>
      <c r="L25" s="256" t="s">
        <v>44</v>
      </c>
      <c r="M25" s="223"/>
      <c r="N25" s="214"/>
      <c r="O25" s="214"/>
      <c r="P25" s="214"/>
      <c r="Q25" s="214"/>
      <c r="R25" s="214"/>
      <c r="S25" s="213"/>
      <c r="T25" s="213"/>
      <c r="U25" s="213"/>
      <c r="V25" s="213"/>
      <c r="W25" s="213"/>
      <c r="X25" s="214"/>
      <c r="Y25" s="214"/>
      <c r="Z25" s="207"/>
      <c r="AA25" s="208"/>
      <c r="AB25" s="207"/>
      <c r="AC25" s="208"/>
      <c r="AD25" s="207"/>
      <c r="AE25" s="208"/>
      <c r="AF25" s="211"/>
      <c r="AG25" s="212"/>
      <c r="AH25" s="207"/>
      <c r="AI25" s="208"/>
      <c r="AJ25" s="207"/>
      <c r="AK25" s="208"/>
      <c r="AL25" s="207"/>
      <c r="AM25" s="208"/>
      <c r="AN25" s="211"/>
      <c r="AO25" s="212"/>
      <c r="AP25" s="207"/>
      <c r="AQ25" s="208"/>
      <c r="AR25" s="207"/>
      <c r="AS25" s="208"/>
      <c r="AT25" s="207"/>
      <c r="AU25" s="208"/>
      <c r="AV25" s="211"/>
      <c r="AW25" s="212"/>
      <c r="AX25" s="207"/>
      <c r="AY25" s="208"/>
      <c r="AZ25" s="207"/>
      <c r="BA25" s="208"/>
      <c r="BB25" s="207"/>
      <c r="BC25" s="208"/>
      <c r="BD25" s="211"/>
      <c r="BE25" s="212"/>
      <c r="BF25" s="207"/>
      <c r="BG25" s="208"/>
      <c r="BH25" s="228">
        <v>2024</v>
      </c>
      <c r="BI25" s="229"/>
      <c r="BJ25" s="228">
        <v>2025</v>
      </c>
      <c r="BK25" s="229"/>
      <c r="BL25" s="228">
        <v>2026</v>
      </c>
      <c r="BM25" s="229"/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30" customHeight="1" x14ac:dyDescent="0.25">
      <c r="A26" s="251"/>
      <c r="B26" s="251"/>
      <c r="C26" s="251"/>
      <c r="D26" s="251"/>
      <c r="E26" s="251"/>
      <c r="F26" s="251"/>
      <c r="G26" s="251"/>
      <c r="H26" s="256"/>
      <c r="I26" s="256"/>
      <c r="J26" s="256"/>
      <c r="K26" s="256"/>
      <c r="L26" s="256"/>
      <c r="M26" s="224"/>
      <c r="N26" s="214"/>
      <c r="O26" s="214"/>
      <c r="P26" s="214"/>
      <c r="Q26" s="214"/>
      <c r="R26" s="214"/>
      <c r="S26" s="213"/>
      <c r="T26" s="213"/>
      <c r="U26" s="213"/>
      <c r="V26" s="213"/>
      <c r="W26" s="213"/>
      <c r="X26" s="214"/>
      <c r="Y26" s="214"/>
      <c r="Z26" s="6" t="s">
        <v>45</v>
      </c>
      <c r="AA26" s="6" t="s">
        <v>46</v>
      </c>
      <c r="AB26" s="6" t="s">
        <v>45</v>
      </c>
      <c r="AC26" s="6" t="s">
        <v>46</v>
      </c>
      <c r="AD26" s="6" t="s">
        <v>45</v>
      </c>
      <c r="AE26" s="6" t="s">
        <v>46</v>
      </c>
      <c r="AF26" s="7" t="s">
        <v>45</v>
      </c>
      <c r="AG26" s="7" t="s">
        <v>46</v>
      </c>
      <c r="AH26" s="6" t="s">
        <v>45</v>
      </c>
      <c r="AI26" s="6" t="s">
        <v>46</v>
      </c>
      <c r="AJ26" s="6" t="s">
        <v>45</v>
      </c>
      <c r="AK26" s="6" t="s">
        <v>46</v>
      </c>
      <c r="AL26" s="6" t="s">
        <v>45</v>
      </c>
      <c r="AM26" s="6" t="s">
        <v>46</v>
      </c>
      <c r="AN26" s="7" t="s">
        <v>45</v>
      </c>
      <c r="AO26" s="7" t="s">
        <v>46</v>
      </c>
      <c r="AP26" s="6" t="s">
        <v>45</v>
      </c>
      <c r="AQ26" s="6" t="s">
        <v>46</v>
      </c>
      <c r="AR26" s="6" t="s">
        <v>45</v>
      </c>
      <c r="AS26" s="6" t="s">
        <v>46</v>
      </c>
      <c r="AT26" s="6" t="s">
        <v>45</v>
      </c>
      <c r="AU26" s="6" t="s">
        <v>46</v>
      </c>
      <c r="AV26" s="7" t="s">
        <v>45</v>
      </c>
      <c r="AW26" s="7" t="s">
        <v>46</v>
      </c>
      <c r="AX26" s="6" t="s">
        <v>45</v>
      </c>
      <c r="AY26" s="6" t="s">
        <v>46</v>
      </c>
      <c r="AZ26" s="6" t="s">
        <v>45</v>
      </c>
      <c r="BA26" s="6" t="s">
        <v>46</v>
      </c>
      <c r="BB26" s="6" t="s">
        <v>45</v>
      </c>
      <c r="BC26" s="6" t="s">
        <v>46</v>
      </c>
      <c r="BD26" s="7" t="s">
        <v>45</v>
      </c>
      <c r="BE26" s="7" t="s">
        <v>46</v>
      </c>
      <c r="BF26" s="12" t="s">
        <v>45</v>
      </c>
      <c r="BG26" s="39" t="s">
        <v>46</v>
      </c>
      <c r="BH26" s="7" t="s">
        <v>45</v>
      </c>
      <c r="BI26" s="19" t="s">
        <v>46</v>
      </c>
      <c r="BJ26" s="19" t="s">
        <v>45</v>
      </c>
      <c r="BK26" s="19" t="s">
        <v>46</v>
      </c>
      <c r="BL26" s="19" t="s">
        <v>45</v>
      </c>
      <c r="BM26" s="19" t="s">
        <v>46</v>
      </c>
      <c r="BN26" s="1"/>
      <c r="BO26" s="1"/>
      <c r="BP26" s="1"/>
      <c r="BQ26" s="1"/>
      <c r="BR26" s="1"/>
      <c r="BS26" s="1"/>
      <c r="BT26" s="1"/>
      <c r="BU26" s="1"/>
      <c r="BV26" s="1"/>
    </row>
    <row r="27" spans="1:74" s="30" customFormat="1" ht="30" customHeight="1" x14ac:dyDescent="0.25">
      <c r="A27" s="193" t="s">
        <v>131</v>
      </c>
      <c r="B27" s="188" t="s">
        <v>134</v>
      </c>
      <c r="C27" s="194" t="s">
        <v>132</v>
      </c>
      <c r="D27" s="185" t="s">
        <v>133</v>
      </c>
      <c r="E27" s="188" t="s">
        <v>136</v>
      </c>
      <c r="F27" s="70">
        <v>0</v>
      </c>
      <c r="G27" s="10" t="s">
        <v>100</v>
      </c>
      <c r="H27" s="8" t="s">
        <v>78</v>
      </c>
      <c r="I27" s="10">
        <v>157</v>
      </c>
      <c r="J27" s="10">
        <v>1</v>
      </c>
      <c r="K27" s="10">
        <v>0</v>
      </c>
      <c r="L27" s="8" t="s">
        <v>79</v>
      </c>
      <c r="M27" s="197">
        <v>1</v>
      </c>
      <c r="N27" s="219" t="s">
        <v>102</v>
      </c>
      <c r="O27" s="29"/>
      <c r="P27" s="29"/>
      <c r="Q27" s="29"/>
      <c r="R27" s="29"/>
      <c r="S27" s="31" t="s">
        <v>103</v>
      </c>
      <c r="T27" s="31" t="s">
        <v>113</v>
      </c>
      <c r="U27" s="10">
        <v>11</v>
      </c>
      <c r="V27" s="10">
        <v>1</v>
      </c>
      <c r="W27" s="10" t="s">
        <v>87</v>
      </c>
      <c r="X27" s="10" t="s">
        <v>100</v>
      </c>
      <c r="Y27" s="10" t="s">
        <v>101</v>
      </c>
      <c r="Z27" s="33">
        <v>1</v>
      </c>
      <c r="AA27" s="49">
        <v>489229</v>
      </c>
      <c r="AB27" s="33">
        <v>1</v>
      </c>
      <c r="AC27" s="49">
        <v>489229</v>
      </c>
      <c r="AD27" s="33">
        <v>1</v>
      </c>
      <c r="AE27" s="49">
        <v>489229</v>
      </c>
      <c r="AF27" s="33">
        <f>Z27+AB27+AD27</f>
        <v>3</v>
      </c>
      <c r="AG27" s="49">
        <f>AA27+AC27+AE27</f>
        <v>1467687</v>
      </c>
      <c r="AH27" s="33">
        <v>1</v>
      </c>
      <c r="AI27" s="49">
        <v>489229</v>
      </c>
      <c r="AJ27" s="33">
        <v>1</v>
      </c>
      <c r="AK27" s="49">
        <v>489229</v>
      </c>
      <c r="AL27" s="33">
        <v>1</v>
      </c>
      <c r="AM27" s="49">
        <v>489229</v>
      </c>
      <c r="AN27" s="33">
        <f>AH27+AJ27+AL27</f>
        <v>3</v>
      </c>
      <c r="AO27" s="49">
        <f>AI27+AK27+AM27</f>
        <v>1467687</v>
      </c>
      <c r="AP27" s="33">
        <v>1</v>
      </c>
      <c r="AQ27" s="49">
        <v>489229</v>
      </c>
      <c r="AR27" s="33">
        <v>1</v>
      </c>
      <c r="AS27" s="49">
        <v>489229</v>
      </c>
      <c r="AT27" s="33">
        <v>1</v>
      </c>
      <c r="AU27" s="49">
        <v>489229</v>
      </c>
      <c r="AV27" s="33">
        <f>AP27+AR27+AT27</f>
        <v>3</v>
      </c>
      <c r="AW27" s="49">
        <f>AQ27+AS27+AU27</f>
        <v>1467687</v>
      </c>
      <c r="AX27" s="33">
        <v>1</v>
      </c>
      <c r="AY27" s="49">
        <v>489229</v>
      </c>
      <c r="AZ27" s="33">
        <v>1</v>
      </c>
      <c r="BA27" s="49">
        <v>489229</v>
      </c>
      <c r="BB27" s="33">
        <v>1</v>
      </c>
      <c r="BC27" s="49">
        <v>489229</v>
      </c>
      <c r="BD27" s="33">
        <f>AX27+AZ27+BB27</f>
        <v>3</v>
      </c>
      <c r="BE27" s="49">
        <f>AY27+BA27+BC27</f>
        <v>1467687</v>
      </c>
      <c r="BF27" s="86">
        <f>BD27+AV27+AN27+AF27</f>
        <v>12</v>
      </c>
      <c r="BG27" s="87">
        <f>BE27+AW27+AO27+AG27</f>
        <v>5870748</v>
      </c>
      <c r="BH27" s="33">
        <v>12</v>
      </c>
      <c r="BI27" s="50">
        <f t="shared" ref="BI27:BI33" si="0">BG27*1.2</f>
        <v>7044897.5999999996</v>
      </c>
      <c r="BJ27" s="31">
        <v>12</v>
      </c>
      <c r="BK27" s="50">
        <f t="shared" ref="BK27:BK33" si="1">BI27*1.2</f>
        <v>8453877.1199999992</v>
      </c>
      <c r="BL27" s="31">
        <v>12</v>
      </c>
      <c r="BM27" s="50">
        <f t="shared" ref="BM27" si="2">BK27*1.2</f>
        <v>10144652.543999998</v>
      </c>
    </row>
    <row r="28" spans="1:74" s="30" customFormat="1" ht="30" customHeight="1" x14ac:dyDescent="0.25">
      <c r="A28" s="191"/>
      <c r="B28" s="189"/>
      <c r="C28" s="195"/>
      <c r="D28" s="186"/>
      <c r="E28" s="189"/>
      <c r="F28" s="70">
        <v>0</v>
      </c>
      <c r="G28" s="10" t="s">
        <v>100</v>
      </c>
      <c r="H28" s="8" t="s">
        <v>78</v>
      </c>
      <c r="I28" s="10">
        <v>157</v>
      </c>
      <c r="J28" s="10">
        <v>1</v>
      </c>
      <c r="K28" s="10">
        <v>0</v>
      </c>
      <c r="L28" s="8" t="s">
        <v>79</v>
      </c>
      <c r="M28" s="198"/>
      <c r="N28" s="220"/>
      <c r="O28" s="29"/>
      <c r="P28" s="29"/>
      <c r="Q28" s="29"/>
      <c r="R28" s="29"/>
      <c r="S28" s="31" t="s">
        <v>104</v>
      </c>
      <c r="T28" s="31" t="s">
        <v>114</v>
      </c>
      <c r="U28" s="10">
        <v>11</v>
      </c>
      <c r="V28" s="10">
        <v>1</v>
      </c>
      <c r="W28" s="10" t="s">
        <v>87</v>
      </c>
      <c r="X28" s="10" t="s">
        <v>100</v>
      </c>
      <c r="Y28" s="10" t="s">
        <v>101</v>
      </c>
      <c r="Z28" s="33">
        <v>0</v>
      </c>
      <c r="AA28" s="49">
        <v>0</v>
      </c>
      <c r="AB28" s="33">
        <v>0</v>
      </c>
      <c r="AC28" s="49">
        <v>0</v>
      </c>
      <c r="AD28" s="33">
        <v>0</v>
      </c>
      <c r="AE28" s="49">
        <v>0</v>
      </c>
      <c r="AF28" s="33">
        <f t="shared" ref="AF28:AF36" si="3">Z28+AB28+AD28</f>
        <v>0</v>
      </c>
      <c r="AG28" s="49">
        <f t="shared" ref="AG28:AG36" si="4">AA28+AC28+AE28</f>
        <v>0</v>
      </c>
      <c r="AH28" s="33">
        <v>0</v>
      </c>
      <c r="AI28" s="49">
        <v>0</v>
      </c>
      <c r="AJ28" s="33">
        <v>0</v>
      </c>
      <c r="AK28" s="49">
        <v>0</v>
      </c>
      <c r="AL28" s="33">
        <v>0</v>
      </c>
      <c r="AM28" s="49">
        <v>0</v>
      </c>
      <c r="AN28" s="33">
        <f t="shared" ref="AN28:AN36" si="5">AH28+AJ28+AL28</f>
        <v>0</v>
      </c>
      <c r="AO28" s="49">
        <f t="shared" ref="AO28:AO36" si="6">AI28+AK28+AM28</f>
        <v>0</v>
      </c>
      <c r="AP28" s="33">
        <v>0</v>
      </c>
      <c r="AQ28" s="49">
        <v>0</v>
      </c>
      <c r="AR28" s="33">
        <v>0</v>
      </c>
      <c r="AS28" s="49">
        <v>0</v>
      </c>
      <c r="AT28" s="33">
        <v>0</v>
      </c>
      <c r="AU28" s="49">
        <v>0</v>
      </c>
      <c r="AV28" s="33">
        <f t="shared" ref="AV28:AV36" si="7">AP28+AR28+AT28</f>
        <v>0</v>
      </c>
      <c r="AW28" s="49">
        <f t="shared" ref="AW28:AW36" si="8">AQ28+AS28+AU28</f>
        <v>0</v>
      </c>
      <c r="AX28" s="33">
        <v>0</v>
      </c>
      <c r="AY28" s="49">
        <v>0</v>
      </c>
      <c r="AZ28" s="33">
        <v>0</v>
      </c>
      <c r="BA28" s="49">
        <v>0</v>
      </c>
      <c r="BB28" s="33">
        <v>1</v>
      </c>
      <c r="BC28" s="49">
        <v>489229</v>
      </c>
      <c r="BD28" s="33">
        <f t="shared" ref="BD28:BD36" si="9">AX28+AZ28+BB28</f>
        <v>1</v>
      </c>
      <c r="BE28" s="49">
        <f t="shared" ref="BE28:BE36" si="10">AY28+BA28+BC28</f>
        <v>489229</v>
      </c>
      <c r="BF28" s="86">
        <f t="shared" ref="BF28:BF36" si="11">BD28+AV28+AN28+AF28</f>
        <v>1</v>
      </c>
      <c r="BG28" s="87">
        <f t="shared" ref="BG28:BG54" si="12">BE28+AW28+AO28+AG28</f>
        <v>489229</v>
      </c>
      <c r="BH28" s="33">
        <v>12</v>
      </c>
      <c r="BI28" s="50">
        <f t="shared" si="0"/>
        <v>587074.79999999993</v>
      </c>
      <c r="BJ28" s="31">
        <v>12</v>
      </c>
      <c r="BK28" s="50">
        <f t="shared" si="1"/>
        <v>704489.75999999989</v>
      </c>
      <c r="BL28" s="31">
        <v>12</v>
      </c>
      <c r="BM28" s="50">
        <f t="shared" ref="BM28:BM33" si="13">BK28*1.2</f>
        <v>845387.71199999982</v>
      </c>
    </row>
    <row r="29" spans="1:74" ht="30" customHeight="1" x14ac:dyDescent="0.25">
      <c r="A29" s="191"/>
      <c r="B29" s="189"/>
      <c r="C29" s="63"/>
      <c r="D29" s="186"/>
      <c r="E29" s="189"/>
      <c r="F29" s="70">
        <v>0</v>
      </c>
      <c r="G29" s="10" t="s">
        <v>100</v>
      </c>
      <c r="H29" s="8" t="s">
        <v>78</v>
      </c>
      <c r="I29" s="10">
        <v>157</v>
      </c>
      <c r="J29" s="10">
        <v>1</v>
      </c>
      <c r="K29" s="10">
        <v>0</v>
      </c>
      <c r="L29" s="8" t="s">
        <v>79</v>
      </c>
      <c r="M29" s="198"/>
      <c r="N29" s="220"/>
      <c r="O29" s="29"/>
      <c r="P29" s="29"/>
      <c r="Q29" s="29"/>
      <c r="R29" s="29"/>
      <c r="S29" s="31" t="s">
        <v>105</v>
      </c>
      <c r="T29" s="31" t="s">
        <v>115</v>
      </c>
      <c r="U29" s="10">
        <v>11</v>
      </c>
      <c r="V29" s="10">
        <v>1</v>
      </c>
      <c r="W29" s="10" t="s">
        <v>87</v>
      </c>
      <c r="X29" s="10" t="s">
        <v>100</v>
      </c>
      <c r="Y29" s="10" t="s">
        <v>101</v>
      </c>
      <c r="Z29" s="33">
        <v>0</v>
      </c>
      <c r="AA29" s="49">
        <v>0</v>
      </c>
      <c r="AB29" s="33">
        <v>0</v>
      </c>
      <c r="AC29" s="49">
        <v>0</v>
      </c>
      <c r="AD29" s="33">
        <v>0</v>
      </c>
      <c r="AE29" s="49">
        <v>0</v>
      </c>
      <c r="AF29" s="33">
        <f t="shared" si="3"/>
        <v>0</v>
      </c>
      <c r="AG29" s="49">
        <f t="shared" si="4"/>
        <v>0</v>
      </c>
      <c r="AH29" s="33">
        <v>0</v>
      </c>
      <c r="AI29" s="49">
        <v>0</v>
      </c>
      <c r="AJ29" s="33">
        <v>0</v>
      </c>
      <c r="AK29" s="49">
        <v>0</v>
      </c>
      <c r="AL29" s="33">
        <v>1</v>
      </c>
      <c r="AM29" s="49">
        <v>489229</v>
      </c>
      <c r="AN29" s="33">
        <f t="shared" si="5"/>
        <v>1</v>
      </c>
      <c r="AO29" s="49">
        <f t="shared" si="6"/>
        <v>489229</v>
      </c>
      <c r="AP29" s="33">
        <v>0</v>
      </c>
      <c r="AQ29" s="49">
        <v>0</v>
      </c>
      <c r="AR29" s="33">
        <v>0</v>
      </c>
      <c r="AS29" s="49">
        <v>0</v>
      </c>
      <c r="AT29" s="33">
        <v>0</v>
      </c>
      <c r="AU29" s="49">
        <v>0</v>
      </c>
      <c r="AV29" s="33">
        <f t="shared" si="7"/>
        <v>0</v>
      </c>
      <c r="AW29" s="49">
        <f t="shared" si="8"/>
        <v>0</v>
      </c>
      <c r="AX29" s="33">
        <v>0</v>
      </c>
      <c r="AY29" s="49">
        <v>0</v>
      </c>
      <c r="AZ29" s="33">
        <v>0</v>
      </c>
      <c r="BA29" s="49">
        <v>0</v>
      </c>
      <c r="BB29" s="33">
        <v>0</v>
      </c>
      <c r="BC29" s="49">
        <v>0</v>
      </c>
      <c r="BD29" s="33">
        <f t="shared" si="9"/>
        <v>0</v>
      </c>
      <c r="BE29" s="49">
        <f t="shared" si="10"/>
        <v>0</v>
      </c>
      <c r="BF29" s="86">
        <f t="shared" si="11"/>
        <v>1</v>
      </c>
      <c r="BG29" s="87">
        <f t="shared" si="12"/>
        <v>489229</v>
      </c>
      <c r="BH29" s="33">
        <v>12</v>
      </c>
      <c r="BI29" s="50">
        <f t="shared" si="0"/>
        <v>587074.79999999993</v>
      </c>
      <c r="BJ29" s="31">
        <v>12</v>
      </c>
      <c r="BK29" s="50">
        <f t="shared" si="1"/>
        <v>704489.75999999989</v>
      </c>
      <c r="BL29" s="31">
        <v>12</v>
      </c>
      <c r="BM29" s="50">
        <f t="shared" si="13"/>
        <v>845387.71199999982</v>
      </c>
      <c r="BN29" s="1"/>
      <c r="BO29" s="1"/>
      <c r="BP29" s="1"/>
      <c r="BQ29" s="1"/>
      <c r="BR29" s="1"/>
      <c r="BS29" s="1"/>
      <c r="BT29" s="1"/>
      <c r="BU29" s="1"/>
      <c r="BV29" s="1"/>
    </row>
    <row r="30" spans="1:74" ht="30" customHeight="1" x14ac:dyDescent="0.25">
      <c r="A30" s="191"/>
      <c r="B30" s="189"/>
      <c r="C30" s="196"/>
      <c r="D30" s="186"/>
      <c r="E30" s="189"/>
      <c r="F30" s="70">
        <v>0</v>
      </c>
      <c r="G30" s="10" t="s">
        <v>100</v>
      </c>
      <c r="H30" s="8" t="s">
        <v>78</v>
      </c>
      <c r="I30" s="10">
        <v>157</v>
      </c>
      <c r="J30" s="10">
        <v>1</v>
      </c>
      <c r="K30" s="10">
        <v>0</v>
      </c>
      <c r="L30" s="8" t="s">
        <v>79</v>
      </c>
      <c r="M30" s="198"/>
      <c r="N30" s="220"/>
      <c r="O30" s="29"/>
      <c r="P30" s="29"/>
      <c r="Q30" s="29"/>
      <c r="R30" s="29"/>
      <c r="S30" s="31" t="s">
        <v>106</v>
      </c>
      <c r="T30" s="31" t="s">
        <v>116</v>
      </c>
      <c r="U30" s="10">
        <v>11</v>
      </c>
      <c r="V30" s="10">
        <v>1</v>
      </c>
      <c r="W30" s="10" t="s">
        <v>87</v>
      </c>
      <c r="X30" s="10" t="s">
        <v>100</v>
      </c>
      <c r="Y30" s="10" t="s">
        <v>101</v>
      </c>
      <c r="Z30" s="33">
        <v>1</v>
      </c>
      <c r="AA30" s="49">
        <v>40769.08</v>
      </c>
      <c r="AB30" s="33">
        <v>1</v>
      </c>
      <c r="AC30" s="49">
        <v>40769.08</v>
      </c>
      <c r="AD30" s="33">
        <v>1</v>
      </c>
      <c r="AE30" s="49">
        <v>40769.08</v>
      </c>
      <c r="AF30" s="33">
        <f t="shared" si="3"/>
        <v>3</v>
      </c>
      <c r="AG30" s="49">
        <f t="shared" si="4"/>
        <v>122307.24</v>
      </c>
      <c r="AH30" s="33">
        <v>1</v>
      </c>
      <c r="AI30" s="49">
        <v>40769.08</v>
      </c>
      <c r="AJ30" s="33">
        <v>1</v>
      </c>
      <c r="AK30" s="49">
        <v>40769.08</v>
      </c>
      <c r="AL30" s="33">
        <v>1</v>
      </c>
      <c r="AM30" s="49">
        <v>40769.08</v>
      </c>
      <c r="AN30" s="33">
        <f t="shared" si="5"/>
        <v>3</v>
      </c>
      <c r="AO30" s="49">
        <f t="shared" si="6"/>
        <v>122307.24</v>
      </c>
      <c r="AP30" s="33">
        <v>1</v>
      </c>
      <c r="AQ30" s="49">
        <v>40769.08</v>
      </c>
      <c r="AR30" s="33">
        <v>1</v>
      </c>
      <c r="AS30" s="49">
        <v>40769.08</v>
      </c>
      <c r="AT30" s="33">
        <v>1</v>
      </c>
      <c r="AU30" s="49">
        <v>40769.08</v>
      </c>
      <c r="AV30" s="33">
        <f t="shared" si="7"/>
        <v>3</v>
      </c>
      <c r="AW30" s="49">
        <f t="shared" si="8"/>
        <v>122307.24</v>
      </c>
      <c r="AX30" s="33">
        <v>1</v>
      </c>
      <c r="AY30" s="49">
        <v>40769.08</v>
      </c>
      <c r="AZ30" s="33">
        <v>1</v>
      </c>
      <c r="BA30" s="49">
        <v>40769.08</v>
      </c>
      <c r="BB30" s="33">
        <v>1</v>
      </c>
      <c r="BC30" s="49">
        <v>40769.08</v>
      </c>
      <c r="BD30" s="33">
        <f t="shared" si="9"/>
        <v>3</v>
      </c>
      <c r="BE30" s="49">
        <f t="shared" si="10"/>
        <v>122307.24</v>
      </c>
      <c r="BF30" s="86">
        <f t="shared" si="11"/>
        <v>12</v>
      </c>
      <c r="BG30" s="87">
        <v>489229</v>
      </c>
      <c r="BH30" s="33">
        <v>12</v>
      </c>
      <c r="BI30" s="50">
        <f t="shared" si="0"/>
        <v>587074.79999999993</v>
      </c>
      <c r="BJ30" s="31">
        <v>12</v>
      </c>
      <c r="BK30" s="50">
        <f t="shared" si="1"/>
        <v>704489.75999999989</v>
      </c>
      <c r="BL30" s="31">
        <v>12</v>
      </c>
      <c r="BM30" s="50">
        <f t="shared" si="13"/>
        <v>845387.71199999982</v>
      </c>
      <c r="BN30" s="1"/>
      <c r="BO30" s="1"/>
      <c r="BP30" s="1"/>
      <c r="BQ30" s="1"/>
      <c r="BR30" s="1"/>
      <c r="BS30" s="1"/>
      <c r="BT30" s="1"/>
      <c r="BU30" s="1"/>
      <c r="BV30" s="1"/>
    </row>
    <row r="31" spans="1:74" s="30" customFormat="1" ht="37.9" customHeight="1" x14ac:dyDescent="0.25">
      <c r="A31" s="191"/>
      <c r="B31" s="189"/>
      <c r="C31" s="196"/>
      <c r="D31" s="186"/>
      <c r="E31" s="189"/>
      <c r="F31" s="70">
        <v>0</v>
      </c>
      <c r="G31" s="10" t="s">
        <v>100</v>
      </c>
      <c r="H31" s="8" t="s">
        <v>78</v>
      </c>
      <c r="I31" s="10">
        <v>157</v>
      </c>
      <c r="J31" s="10">
        <v>1</v>
      </c>
      <c r="K31" s="10">
        <v>0</v>
      </c>
      <c r="L31" s="8" t="s">
        <v>79</v>
      </c>
      <c r="M31" s="198"/>
      <c r="N31" s="220"/>
      <c r="O31" s="29"/>
      <c r="P31" s="29"/>
      <c r="Q31" s="29"/>
      <c r="R31" s="29"/>
      <c r="S31" s="31" t="s">
        <v>107</v>
      </c>
      <c r="T31" s="31" t="s">
        <v>117</v>
      </c>
      <c r="U31" s="10">
        <v>11</v>
      </c>
      <c r="V31" s="10">
        <v>1</v>
      </c>
      <c r="W31" s="10" t="s">
        <v>87</v>
      </c>
      <c r="X31" s="10" t="s">
        <v>100</v>
      </c>
      <c r="Y31" s="10" t="s">
        <v>101</v>
      </c>
      <c r="Z31" s="33">
        <v>1</v>
      </c>
      <c r="AA31" s="49">
        <v>70938.33</v>
      </c>
      <c r="AB31" s="33">
        <v>1</v>
      </c>
      <c r="AC31" s="49">
        <v>70938.33</v>
      </c>
      <c r="AD31" s="33">
        <v>1</v>
      </c>
      <c r="AE31" s="49">
        <v>70938.33</v>
      </c>
      <c r="AF31" s="33">
        <f t="shared" si="3"/>
        <v>3</v>
      </c>
      <c r="AG31" s="49">
        <f t="shared" si="4"/>
        <v>212814.99</v>
      </c>
      <c r="AH31" s="33">
        <v>1</v>
      </c>
      <c r="AI31" s="49">
        <v>70938.33</v>
      </c>
      <c r="AJ31" s="33">
        <v>1</v>
      </c>
      <c r="AK31" s="49">
        <v>70938.33</v>
      </c>
      <c r="AL31" s="33">
        <v>1</v>
      </c>
      <c r="AM31" s="49">
        <v>70938.33</v>
      </c>
      <c r="AN31" s="33">
        <f t="shared" si="5"/>
        <v>3</v>
      </c>
      <c r="AO31" s="49">
        <f t="shared" si="6"/>
        <v>212814.99</v>
      </c>
      <c r="AP31" s="33">
        <v>1</v>
      </c>
      <c r="AQ31" s="49">
        <v>70938.33</v>
      </c>
      <c r="AR31" s="33">
        <v>1</v>
      </c>
      <c r="AS31" s="49">
        <v>70938.33</v>
      </c>
      <c r="AT31" s="33">
        <v>1</v>
      </c>
      <c r="AU31" s="49">
        <v>70938.33</v>
      </c>
      <c r="AV31" s="33">
        <f t="shared" si="7"/>
        <v>3</v>
      </c>
      <c r="AW31" s="49">
        <f t="shared" si="8"/>
        <v>212814.99</v>
      </c>
      <c r="AX31" s="33">
        <v>1</v>
      </c>
      <c r="AY31" s="49">
        <v>70938.33</v>
      </c>
      <c r="AZ31" s="33">
        <v>1</v>
      </c>
      <c r="BA31" s="49">
        <v>70938.33</v>
      </c>
      <c r="BB31" s="33">
        <v>1</v>
      </c>
      <c r="BC31" s="49">
        <v>70938.33</v>
      </c>
      <c r="BD31" s="33">
        <f t="shared" si="9"/>
        <v>3</v>
      </c>
      <c r="BE31" s="49">
        <f t="shared" si="10"/>
        <v>212814.99</v>
      </c>
      <c r="BF31" s="86">
        <f t="shared" si="11"/>
        <v>12</v>
      </c>
      <c r="BG31" s="87">
        <v>851260</v>
      </c>
      <c r="BH31" s="33">
        <v>12</v>
      </c>
      <c r="BI31" s="50">
        <f t="shared" si="0"/>
        <v>1021512</v>
      </c>
      <c r="BJ31" s="31">
        <v>12</v>
      </c>
      <c r="BK31" s="50">
        <f t="shared" si="1"/>
        <v>1225814.3999999999</v>
      </c>
      <c r="BL31" s="31">
        <v>12</v>
      </c>
      <c r="BM31" s="50">
        <f t="shared" si="13"/>
        <v>1470977.2799999998</v>
      </c>
    </row>
    <row r="32" spans="1:74" s="30" customFormat="1" ht="37.9" customHeight="1" x14ac:dyDescent="0.25">
      <c r="A32" s="60"/>
      <c r="B32" s="189"/>
      <c r="C32" s="102"/>
      <c r="D32" s="186"/>
      <c r="E32" s="189"/>
      <c r="F32" s="70">
        <v>0</v>
      </c>
      <c r="G32" s="10" t="s">
        <v>100</v>
      </c>
      <c r="H32" s="8" t="s">
        <v>78</v>
      </c>
      <c r="I32" s="10">
        <v>157</v>
      </c>
      <c r="J32" s="10">
        <v>1</v>
      </c>
      <c r="K32" s="10">
        <v>0</v>
      </c>
      <c r="L32" s="8" t="s">
        <v>79</v>
      </c>
      <c r="M32" s="198"/>
      <c r="N32" s="220"/>
      <c r="O32" s="29"/>
      <c r="P32" s="29"/>
      <c r="Q32" s="29"/>
      <c r="R32" s="29"/>
      <c r="S32" s="31" t="s">
        <v>108</v>
      </c>
      <c r="T32" s="32" t="s">
        <v>118</v>
      </c>
      <c r="U32" s="10">
        <v>11</v>
      </c>
      <c r="V32" s="10">
        <v>1</v>
      </c>
      <c r="W32" s="10" t="s">
        <v>87</v>
      </c>
      <c r="X32" s="10" t="s">
        <v>100</v>
      </c>
      <c r="Y32" s="10" t="s">
        <v>101</v>
      </c>
      <c r="Z32" s="33">
        <v>1</v>
      </c>
      <c r="AA32" s="49">
        <v>17730.5</v>
      </c>
      <c r="AB32" s="33">
        <v>1</v>
      </c>
      <c r="AC32" s="49">
        <v>17730.5</v>
      </c>
      <c r="AD32" s="33">
        <v>1</v>
      </c>
      <c r="AE32" s="49">
        <v>17730.5</v>
      </c>
      <c r="AF32" s="33">
        <f t="shared" si="3"/>
        <v>3</v>
      </c>
      <c r="AG32" s="49">
        <f t="shared" si="4"/>
        <v>53191.5</v>
      </c>
      <c r="AH32" s="33">
        <v>1</v>
      </c>
      <c r="AI32" s="49">
        <v>17730.5</v>
      </c>
      <c r="AJ32" s="33">
        <v>1</v>
      </c>
      <c r="AK32" s="49">
        <v>17730.5</v>
      </c>
      <c r="AL32" s="33">
        <v>1</v>
      </c>
      <c r="AM32" s="49">
        <v>17730.5</v>
      </c>
      <c r="AN32" s="33">
        <f t="shared" si="5"/>
        <v>3</v>
      </c>
      <c r="AO32" s="49">
        <f t="shared" si="6"/>
        <v>53191.5</v>
      </c>
      <c r="AP32" s="33">
        <v>1</v>
      </c>
      <c r="AQ32" s="49">
        <v>17730.5</v>
      </c>
      <c r="AR32" s="33">
        <v>1</v>
      </c>
      <c r="AS32" s="49">
        <v>17730.5</v>
      </c>
      <c r="AT32" s="33">
        <v>1</v>
      </c>
      <c r="AU32" s="49">
        <v>17730.5</v>
      </c>
      <c r="AV32" s="33">
        <f t="shared" si="7"/>
        <v>3</v>
      </c>
      <c r="AW32" s="49">
        <f t="shared" si="8"/>
        <v>53191.5</v>
      </c>
      <c r="AX32" s="33">
        <v>1</v>
      </c>
      <c r="AY32" s="49">
        <v>17730.5</v>
      </c>
      <c r="AZ32" s="33">
        <v>1</v>
      </c>
      <c r="BA32" s="49">
        <v>17730.5</v>
      </c>
      <c r="BB32" s="33">
        <v>1</v>
      </c>
      <c r="BC32" s="49">
        <v>17730.5</v>
      </c>
      <c r="BD32" s="33">
        <f t="shared" si="9"/>
        <v>3</v>
      </c>
      <c r="BE32" s="49">
        <f t="shared" si="10"/>
        <v>53191.5</v>
      </c>
      <c r="BF32" s="86">
        <f t="shared" si="11"/>
        <v>12</v>
      </c>
      <c r="BG32" s="87">
        <f t="shared" si="12"/>
        <v>212766</v>
      </c>
      <c r="BH32" s="33">
        <v>12</v>
      </c>
      <c r="BI32" s="50">
        <f t="shared" si="0"/>
        <v>255319.19999999998</v>
      </c>
      <c r="BJ32" s="31">
        <v>12</v>
      </c>
      <c r="BK32" s="50">
        <f t="shared" si="1"/>
        <v>306383.03999999998</v>
      </c>
      <c r="BL32" s="31">
        <v>12</v>
      </c>
      <c r="BM32" s="50">
        <f t="shared" si="13"/>
        <v>367659.64799999999</v>
      </c>
    </row>
    <row r="33" spans="1:74" s="30" customFormat="1" ht="39" customHeight="1" x14ac:dyDescent="0.25">
      <c r="A33" s="60"/>
      <c r="B33" s="62"/>
      <c r="C33" s="102"/>
      <c r="D33" s="186"/>
      <c r="E33" s="189"/>
      <c r="F33" s="70">
        <v>0</v>
      </c>
      <c r="G33" s="10" t="s">
        <v>100</v>
      </c>
      <c r="H33" s="8" t="s">
        <v>78</v>
      </c>
      <c r="I33" s="10">
        <v>157</v>
      </c>
      <c r="J33" s="10">
        <v>1</v>
      </c>
      <c r="K33" s="10">
        <v>0</v>
      </c>
      <c r="L33" s="8" t="s">
        <v>79</v>
      </c>
      <c r="M33" s="198"/>
      <c r="N33" s="220"/>
      <c r="O33" s="29"/>
      <c r="P33" s="29"/>
      <c r="Q33" s="29"/>
      <c r="R33" s="29"/>
      <c r="S33" s="31" t="s">
        <v>109</v>
      </c>
      <c r="T33" s="31" t="s">
        <v>113</v>
      </c>
      <c r="U33" s="10">
        <v>11</v>
      </c>
      <c r="V33" s="10">
        <v>1</v>
      </c>
      <c r="W33" s="10" t="s">
        <v>87</v>
      </c>
      <c r="X33" s="10" t="s">
        <v>100</v>
      </c>
      <c r="Y33" s="10" t="s">
        <v>101</v>
      </c>
      <c r="Z33" s="33">
        <v>1</v>
      </c>
      <c r="AA33" s="49">
        <v>3062176.58</v>
      </c>
      <c r="AB33" s="33">
        <v>1</v>
      </c>
      <c r="AC33" s="49">
        <v>3062176.58</v>
      </c>
      <c r="AD33" s="33">
        <v>1</v>
      </c>
      <c r="AE33" s="49">
        <v>3062176.58</v>
      </c>
      <c r="AF33" s="33">
        <f t="shared" si="3"/>
        <v>3</v>
      </c>
      <c r="AG33" s="49">
        <f t="shared" si="4"/>
        <v>9186529.7400000002</v>
      </c>
      <c r="AH33" s="33">
        <v>1</v>
      </c>
      <c r="AI33" s="49">
        <v>3062176.58</v>
      </c>
      <c r="AJ33" s="33">
        <v>1</v>
      </c>
      <c r="AK33" s="49">
        <v>3062176.58</v>
      </c>
      <c r="AL33" s="33">
        <v>1</v>
      </c>
      <c r="AM33" s="49">
        <v>3062176.58</v>
      </c>
      <c r="AN33" s="33">
        <f t="shared" si="5"/>
        <v>3</v>
      </c>
      <c r="AO33" s="49">
        <f t="shared" si="6"/>
        <v>9186529.7400000002</v>
      </c>
      <c r="AP33" s="33">
        <v>1</v>
      </c>
      <c r="AQ33" s="49">
        <v>3062176.58</v>
      </c>
      <c r="AR33" s="33">
        <v>1</v>
      </c>
      <c r="AS33" s="49">
        <v>3062176.58</v>
      </c>
      <c r="AT33" s="33">
        <v>1</v>
      </c>
      <c r="AU33" s="49">
        <v>3062176.58</v>
      </c>
      <c r="AV33" s="33">
        <f t="shared" si="7"/>
        <v>3</v>
      </c>
      <c r="AW33" s="49">
        <f t="shared" si="8"/>
        <v>9186529.7400000002</v>
      </c>
      <c r="AX33" s="33">
        <v>1</v>
      </c>
      <c r="AY33" s="49">
        <v>3062176.58</v>
      </c>
      <c r="AZ33" s="33">
        <v>1</v>
      </c>
      <c r="BA33" s="49">
        <v>3062176.2</v>
      </c>
      <c r="BB33" s="33">
        <v>1</v>
      </c>
      <c r="BC33" s="49">
        <v>3062177</v>
      </c>
      <c r="BD33" s="33">
        <f t="shared" si="9"/>
        <v>3</v>
      </c>
      <c r="BE33" s="49">
        <f t="shared" si="10"/>
        <v>9186529.7800000012</v>
      </c>
      <c r="BF33" s="86">
        <f t="shared" si="11"/>
        <v>12</v>
      </c>
      <c r="BG33" s="87">
        <f t="shared" si="12"/>
        <v>36746119.000000007</v>
      </c>
      <c r="BH33" s="33">
        <v>12</v>
      </c>
      <c r="BI33" s="50">
        <f t="shared" si="0"/>
        <v>44095342.800000004</v>
      </c>
      <c r="BJ33" s="31">
        <v>12</v>
      </c>
      <c r="BK33" s="50">
        <f t="shared" si="1"/>
        <v>52914411.360000007</v>
      </c>
      <c r="BL33" s="31">
        <v>12</v>
      </c>
      <c r="BM33" s="50">
        <f t="shared" si="13"/>
        <v>63497293.632000007</v>
      </c>
    </row>
    <row r="34" spans="1:74" s="30" customFormat="1" ht="26.45" customHeight="1" x14ac:dyDescent="0.25">
      <c r="A34" s="60"/>
      <c r="B34" s="62"/>
      <c r="C34" s="102"/>
      <c r="D34" s="186"/>
      <c r="E34" s="189"/>
      <c r="F34" s="70">
        <v>0</v>
      </c>
      <c r="G34" s="10" t="s">
        <v>100</v>
      </c>
      <c r="H34" s="8" t="s">
        <v>78</v>
      </c>
      <c r="I34" s="10">
        <v>157</v>
      </c>
      <c r="J34" s="10">
        <v>1</v>
      </c>
      <c r="K34" s="10">
        <v>0</v>
      </c>
      <c r="L34" s="8" t="s">
        <v>79</v>
      </c>
      <c r="M34" s="198"/>
      <c r="N34" s="220"/>
      <c r="O34" s="29"/>
      <c r="P34" s="29"/>
      <c r="Q34" s="29"/>
      <c r="R34" s="29"/>
      <c r="S34" s="31" t="s">
        <v>110</v>
      </c>
      <c r="T34" s="31" t="s">
        <v>119</v>
      </c>
      <c r="U34" s="10">
        <v>11</v>
      </c>
      <c r="V34" s="10">
        <v>1</v>
      </c>
      <c r="W34" s="10" t="s">
        <v>87</v>
      </c>
      <c r="X34" s="10" t="s">
        <v>100</v>
      </c>
      <c r="Y34" s="10" t="s">
        <v>101</v>
      </c>
      <c r="Z34" s="33">
        <v>0</v>
      </c>
      <c r="AA34" s="49">
        <v>0</v>
      </c>
      <c r="AB34" s="33">
        <v>0</v>
      </c>
      <c r="AC34" s="49">
        <v>0</v>
      </c>
      <c r="AD34" s="33">
        <v>0</v>
      </c>
      <c r="AE34" s="49">
        <v>0</v>
      </c>
      <c r="AF34" s="33">
        <f t="shared" si="3"/>
        <v>0</v>
      </c>
      <c r="AG34" s="49">
        <f t="shared" si="4"/>
        <v>0</v>
      </c>
      <c r="AH34" s="33">
        <v>0</v>
      </c>
      <c r="AI34" s="49">
        <v>0</v>
      </c>
      <c r="AJ34" s="33">
        <v>0</v>
      </c>
      <c r="AK34" s="49">
        <v>0</v>
      </c>
      <c r="AL34" s="33">
        <v>0</v>
      </c>
      <c r="AM34" s="49">
        <v>0</v>
      </c>
      <c r="AN34" s="33">
        <f t="shared" si="5"/>
        <v>0</v>
      </c>
      <c r="AO34" s="49">
        <f t="shared" si="6"/>
        <v>0</v>
      </c>
      <c r="AP34" s="33">
        <v>0</v>
      </c>
      <c r="AQ34" s="49">
        <v>0</v>
      </c>
      <c r="AR34" s="33">
        <v>0</v>
      </c>
      <c r="AS34" s="49">
        <v>0</v>
      </c>
      <c r="AT34" s="33">
        <v>0</v>
      </c>
      <c r="AU34" s="49">
        <v>0</v>
      </c>
      <c r="AV34" s="33">
        <f t="shared" si="7"/>
        <v>0</v>
      </c>
      <c r="AW34" s="49">
        <f t="shared" si="8"/>
        <v>0</v>
      </c>
      <c r="AX34" s="33">
        <v>0</v>
      </c>
      <c r="AY34" s="49">
        <v>0</v>
      </c>
      <c r="AZ34" s="33">
        <v>0</v>
      </c>
      <c r="BA34" s="49">
        <v>0</v>
      </c>
      <c r="BB34" s="33">
        <v>1</v>
      </c>
      <c r="BC34" s="49">
        <v>3062177</v>
      </c>
      <c r="BD34" s="33">
        <f t="shared" si="9"/>
        <v>1</v>
      </c>
      <c r="BE34" s="49">
        <f t="shared" si="10"/>
        <v>3062177</v>
      </c>
      <c r="BF34" s="86">
        <f t="shared" si="11"/>
        <v>1</v>
      </c>
      <c r="BG34" s="87">
        <f t="shared" si="12"/>
        <v>3062177</v>
      </c>
      <c r="BH34" s="33">
        <v>12</v>
      </c>
      <c r="BI34" s="50">
        <f t="shared" ref="BI34" si="14">BG34*1.2</f>
        <v>3674612.4</v>
      </c>
      <c r="BJ34" s="31">
        <v>12</v>
      </c>
      <c r="BK34" s="50">
        <f t="shared" ref="BK34" si="15">BI34*1.2</f>
        <v>4409534.88</v>
      </c>
      <c r="BL34" s="31">
        <v>12</v>
      </c>
      <c r="BM34" s="50">
        <f t="shared" ref="BM34" si="16">BK34*1.2</f>
        <v>5291441.8559999997</v>
      </c>
    </row>
    <row r="35" spans="1:74" ht="30" customHeight="1" x14ac:dyDescent="0.25">
      <c r="A35" s="60"/>
      <c r="B35" s="62"/>
      <c r="C35" s="64"/>
      <c r="D35" s="186"/>
      <c r="E35" s="189"/>
      <c r="F35" s="70">
        <v>0</v>
      </c>
      <c r="G35" s="10" t="s">
        <v>100</v>
      </c>
      <c r="H35" s="8" t="s">
        <v>78</v>
      </c>
      <c r="I35" s="10">
        <v>157</v>
      </c>
      <c r="J35" s="10">
        <v>1</v>
      </c>
      <c r="K35" s="10">
        <v>0</v>
      </c>
      <c r="L35" s="8" t="s">
        <v>79</v>
      </c>
      <c r="M35" s="198"/>
      <c r="N35" s="220"/>
      <c r="O35" s="29"/>
      <c r="P35" s="29"/>
      <c r="Q35" s="29"/>
      <c r="R35" s="29"/>
      <c r="S35" s="31" t="s">
        <v>111</v>
      </c>
      <c r="T35" s="31" t="s">
        <v>120</v>
      </c>
      <c r="U35" s="10">
        <v>11</v>
      </c>
      <c r="V35" s="10">
        <v>1</v>
      </c>
      <c r="W35" s="10" t="s">
        <v>87</v>
      </c>
      <c r="X35" s="10" t="s">
        <v>100</v>
      </c>
      <c r="Y35" s="10" t="s">
        <v>101</v>
      </c>
      <c r="Z35" s="33">
        <v>0</v>
      </c>
      <c r="AA35" s="49">
        <v>0</v>
      </c>
      <c r="AB35" s="33">
        <v>0</v>
      </c>
      <c r="AC35" s="49">
        <v>0</v>
      </c>
      <c r="AD35" s="33">
        <v>0</v>
      </c>
      <c r="AE35" s="49">
        <v>0</v>
      </c>
      <c r="AF35" s="33">
        <f t="shared" si="3"/>
        <v>0</v>
      </c>
      <c r="AG35" s="49">
        <f t="shared" si="4"/>
        <v>0</v>
      </c>
      <c r="AH35" s="33">
        <v>0</v>
      </c>
      <c r="AI35" s="49">
        <v>0</v>
      </c>
      <c r="AJ35" s="33">
        <v>0</v>
      </c>
      <c r="AK35" s="49">
        <v>0</v>
      </c>
      <c r="AL35" s="33">
        <v>1</v>
      </c>
      <c r="AM35" s="49">
        <v>3062177</v>
      </c>
      <c r="AN35" s="33">
        <f t="shared" si="5"/>
        <v>1</v>
      </c>
      <c r="AO35" s="49">
        <f t="shared" si="6"/>
        <v>3062177</v>
      </c>
      <c r="AP35" s="33">
        <v>0</v>
      </c>
      <c r="AQ35" s="49">
        <v>0</v>
      </c>
      <c r="AR35" s="33">
        <v>0</v>
      </c>
      <c r="AS35" s="49">
        <v>0</v>
      </c>
      <c r="AT35" s="33">
        <v>0</v>
      </c>
      <c r="AU35" s="49">
        <v>0</v>
      </c>
      <c r="AV35" s="33">
        <f t="shared" si="7"/>
        <v>0</v>
      </c>
      <c r="AW35" s="49">
        <f t="shared" si="8"/>
        <v>0</v>
      </c>
      <c r="AX35" s="33">
        <v>0</v>
      </c>
      <c r="AY35" s="49">
        <v>0</v>
      </c>
      <c r="AZ35" s="33">
        <v>0</v>
      </c>
      <c r="BA35" s="49">
        <v>0</v>
      </c>
      <c r="BB35" s="33">
        <v>0</v>
      </c>
      <c r="BC35" s="49">
        <v>0</v>
      </c>
      <c r="BD35" s="33">
        <f t="shared" si="9"/>
        <v>0</v>
      </c>
      <c r="BE35" s="49">
        <f t="shared" si="10"/>
        <v>0</v>
      </c>
      <c r="BF35" s="86">
        <f t="shared" si="11"/>
        <v>1</v>
      </c>
      <c r="BG35" s="87">
        <f t="shared" si="12"/>
        <v>3062177</v>
      </c>
      <c r="BH35" s="33">
        <v>12</v>
      </c>
      <c r="BI35" s="50">
        <f t="shared" ref="BI35:BI36" si="17">BG35*1.2</f>
        <v>3674612.4</v>
      </c>
      <c r="BJ35" s="31">
        <v>12</v>
      </c>
      <c r="BK35" s="50">
        <f t="shared" ref="BK35:BK36" si="18">BI35*1.2</f>
        <v>4409534.88</v>
      </c>
      <c r="BL35" s="31">
        <v>12</v>
      </c>
      <c r="BM35" s="50">
        <f t="shared" ref="BM35:BM36" si="19">BK35*1.2</f>
        <v>5291441.8559999997</v>
      </c>
      <c r="BN35" s="1"/>
      <c r="BO35" s="1"/>
      <c r="BP35" s="1"/>
      <c r="BQ35" s="1"/>
      <c r="BR35" s="1"/>
      <c r="BS35" s="1"/>
      <c r="BT35" s="1"/>
      <c r="BU35" s="1"/>
      <c r="BV35" s="1"/>
    </row>
    <row r="36" spans="1:74" ht="30" customHeight="1" x14ac:dyDescent="0.25">
      <c r="A36" s="191"/>
      <c r="B36" s="189"/>
      <c r="C36" s="192"/>
      <c r="D36" s="187"/>
      <c r="E36" s="190"/>
      <c r="F36" s="70">
        <v>0</v>
      </c>
      <c r="G36" s="10" t="s">
        <v>100</v>
      </c>
      <c r="H36" s="8" t="s">
        <v>78</v>
      </c>
      <c r="I36" s="10">
        <v>157</v>
      </c>
      <c r="J36" s="10">
        <v>1</v>
      </c>
      <c r="K36" s="10">
        <v>0</v>
      </c>
      <c r="L36" s="8" t="s">
        <v>79</v>
      </c>
      <c r="M36" s="199"/>
      <c r="N36" s="221"/>
      <c r="O36" s="29"/>
      <c r="P36" s="29"/>
      <c r="Q36" s="29"/>
      <c r="R36" s="29"/>
      <c r="S36" s="31" t="s">
        <v>112</v>
      </c>
      <c r="T36" s="31" t="s">
        <v>118</v>
      </c>
      <c r="U36" s="10">
        <v>11</v>
      </c>
      <c r="V36" s="10">
        <v>1</v>
      </c>
      <c r="W36" s="10" t="s">
        <v>87</v>
      </c>
      <c r="X36" s="10" t="s">
        <v>100</v>
      </c>
      <c r="Y36" s="10" t="s">
        <v>101</v>
      </c>
      <c r="Z36" s="33">
        <v>1</v>
      </c>
      <c r="AA36" s="49">
        <v>134278.5</v>
      </c>
      <c r="AB36" s="33">
        <v>1</v>
      </c>
      <c r="AC36" s="49">
        <v>134278.5</v>
      </c>
      <c r="AD36" s="33">
        <v>1</v>
      </c>
      <c r="AE36" s="49">
        <v>134278.5</v>
      </c>
      <c r="AF36" s="33">
        <f t="shared" si="3"/>
        <v>3</v>
      </c>
      <c r="AG36" s="49">
        <f t="shared" si="4"/>
        <v>402835.5</v>
      </c>
      <c r="AH36" s="33">
        <v>1</v>
      </c>
      <c r="AI36" s="49">
        <v>134278.5</v>
      </c>
      <c r="AJ36" s="33">
        <v>1</v>
      </c>
      <c r="AK36" s="49">
        <v>134278.5</v>
      </c>
      <c r="AL36" s="33">
        <v>1</v>
      </c>
      <c r="AM36" s="49">
        <v>134278.5</v>
      </c>
      <c r="AN36" s="33">
        <f t="shared" si="5"/>
        <v>3</v>
      </c>
      <c r="AO36" s="49">
        <f t="shared" si="6"/>
        <v>402835.5</v>
      </c>
      <c r="AP36" s="33">
        <v>1</v>
      </c>
      <c r="AQ36" s="49">
        <v>134278.5</v>
      </c>
      <c r="AR36" s="33">
        <v>1</v>
      </c>
      <c r="AS36" s="49">
        <v>134278.5</v>
      </c>
      <c r="AT36" s="33">
        <v>1</v>
      </c>
      <c r="AU36" s="49">
        <v>134278.5</v>
      </c>
      <c r="AV36" s="33">
        <f t="shared" si="7"/>
        <v>3</v>
      </c>
      <c r="AW36" s="49">
        <f t="shared" si="8"/>
        <v>402835.5</v>
      </c>
      <c r="AX36" s="33">
        <v>1</v>
      </c>
      <c r="AY36" s="49">
        <v>134278.5</v>
      </c>
      <c r="AZ36" s="33">
        <v>1</v>
      </c>
      <c r="BA36" s="49">
        <v>134278.5</v>
      </c>
      <c r="BB36" s="33">
        <v>1</v>
      </c>
      <c r="BC36" s="49">
        <v>134278.5</v>
      </c>
      <c r="BD36" s="33">
        <f t="shared" si="9"/>
        <v>3</v>
      </c>
      <c r="BE36" s="49">
        <f t="shared" si="10"/>
        <v>402835.5</v>
      </c>
      <c r="BF36" s="86">
        <f t="shared" si="11"/>
        <v>12</v>
      </c>
      <c r="BG36" s="87">
        <f t="shared" si="12"/>
        <v>1611342</v>
      </c>
      <c r="BH36" s="33">
        <v>12</v>
      </c>
      <c r="BI36" s="50">
        <f t="shared" si="17"/>
        <v>1933610.4</v>
      </c>
      <c r="BJ36" s="31">
        <v>12</v>
      </c>
      <c r="BK36" s="50">
        <f t="shared" si="18"/>
        <v>2320332.48</v>
      </c>
      <c r="BL36" s="31">
        <v>12</v>
      </c>
      <c r="BM36" s="50">
        <f t="shared" si="19"/>
        <v>2784398.9759999998</v>
      </c>
      <c r="BN36" s="1"/>
      <c r="BO36" s="1"/>
      <c r="BP36" s="1"/>
      <c r="BQ36" s="1"/>
      <c r="BR36" s="1"/>
      <c r="BS36" s="1"/>
      <c r="BT36" s="1"/>
      <c r="BU36" s="1"/>
      <c r="BV36" s="1"/>
    </row>
    <row r="37" spans="1:74" ht="30.6" customHeight="1" x14ac:dyDescent="0.25">
      <c r="A37" s="191"/>
      <c r="B37" s="189"/>
      <c r="C37" s="192"/>
      <c r="D37" s="187"/>
      <c r="E37" s="190"/>
      <c r="F37" s="70">
        <v>0</v>
      </c>
      <c r="G37" s="10" t="s">
        <v>100</v>
      </c>
      <c r="H37" s="8" t="s">
        <v>78</v>
      </c>
      <c r="I37" s="10">
        <v>157</v>
      </c>
      <c r="J37" s="10">
        <v>1</v>
      </c>
      <c r="K37" s="10">
        <v>0</v>
      </c>
      <c r="L37" s="8" t="s">
        <v>79</v>
      </c>
      <c r="M37" s="200" t="s">
        <v>122</v>
      </c>
      <c r="N37" s="215" t="s">
        <v>94</v>
      </c>
      <c r="O37" s="9"/>
      <c r="P37" s="9"/>
      <c r="Q37" s="9"/>
      <c r="R37" s="9"/>
      <c r="S37" s="55">
        <v>21110</v>
      </c>
      <c r="T37" s="53" t="s">
        <v>80</v>
      </c>
      <c r="U37" s="10">
        <v>11</v>
      </c>
      <c r="V37" s="10">
        <v>1</v>
      </c>
      <c r="W37" s="10" t="s">
        <v>87</v>
      </c>
      <c r="X37" s="10" t="s">
        <v>100</v>
      </c>
      <c r="Y37" s="10" t="s">
        <v>101</v>
      </c>
      <c r="Z37" s="10">
        <v>1</v>
      </c>
      <c r="AA37" s="54">
        <v>35000</v>
      </c>
      <c r="AB37" s="10">
        <v>1</v>
      </c>
      <c r="AC37" s="54">
        <v>35000</v>
      </c>
      <c r="AD37" s="10">
        <v>1</v>
      </c>
      <c r="AE37" s="54">
        <v>35000</v>
      </c>
      <c r="AF37" s="10">
        <f>Z37+AB37+AD37</f>
        <v>3</v>
      </c>
      <c r="AG37" s="54">
        <f>AA37+AC37+AE37</f>
        <v>105000</v>
      </c>
      <c r="AH37" s="10">
        <v>1</v>
      </c>
      <c r="AI37" s="54">
        <v>35000</v>
      </c>
      <c r="AJ37" s="10">
        <v>1</v>
      </c>
      <c r="AK37" s="54">
        <v>35000</v>
      </c>
      <c r="AL37" s="10">
        <v>1</v>
      </c>
      <c r="AM37" s="54">
        <v>35000</v>
      </c>
      <c r="AN37" s="10">
        <f>AH37+AJ37+AL37</f>
        <v>3</v>
      </c>
      <c r="AO37" s="54">
        <f>AI37+AK37+AM37</f>
        <v>105000</v>
      </c>
      <c r="AP37" s="10">
        <v>1</v>
      </c>
      <c r="AQ37" s="54">
        <v>35000</v>
      </c>
      <c r="AR37" s="10">
        <v>1</v>
      </c>
      <c r="AS37" s="54">
        <v>35000</v>
      </c>
      <c r="AT37" s="10">
        <v>1</v>
      </c>
      <c r="AU37" s="54">
        <v>35000</v>
      </c>
      <c r="AV37" s="10">
        <f>AP37+AR37+AT37</f>
        <v>3</v>
      </c>
      <c r="AW37" s="54">
        <f>AQ37+AS37+AU37</f>
        <v>105000</v>
      </c>
      <c r="AX37" s="10">
        <v>1</v>
      </c>
      <c r="AY37" s="54">
        <v>35000</v>
      </c>
      <c r="AZ37" s="10">
        <v>1</v>
      </c>
      <c r="BA37" s="54">
        <v>35000</v>
      </c>
      <c r="BB37" s="10">
        <v>1</v>
      </c>
      <c r="BC37" s="54">
        <v>35000</v>
      </c>
      <c r="BD37" s="10">
        <f>AX37+AZ37+BB37</f>
        <v>3</v>
      </c>
      <c r="BE37" s="54">
        <f>AY37+BA37+BC37</f>
        <v>105000</v>
      </c>
      <c r="BF37" s="80">
        <f>BD37+AV37+AN37+AF37</f>
        <v>12</v>
      </c>
      <c r="BG37" s="88">
        <f t="shared" si="12"/>
        <v>420000</v>
      </c>
      <c r="BH37" s="11">
        <v>12</v>
      </c>
      <c r="BI37" s="50">
        <f t="shared" ref="BI37:BI54" si="20">BG37*1.2</f>
        <v>504000</v>
      </c>
      <c r="BJ37" s="31">
        <v>12</v>
      </c>
      <c r="BK37" s="50">
        <f t="shared" ref="BK37:BK54" si="21">BI37*1.2</f>
        <v>604800</v>
      </c>
      <c r="BL37" s="31">
        <v>12</v>
      </c>
      <c r="BM37" s="50">
        <f t="shared" ref="BM37:BM54" si="22">BK37*1.2</f>
        <v>725760</v>
      </c>
      <c r="BN37" s="1"/>
      <c r="BO37" s="1"/>
      <c r="BP37" s="1"/>
      <c r="BQ37" s="1"/>
      <c r="BR37" s="1"/>
      <c r="BS37" s="1"/>
      <c r="BT37" s="1"/>
      <c r="BU37" s="1"/>
      <c r="BV37" s="1"/>
    </row>
    <row r="38" spans="1:74" ht="27" customHeight="1" x14ac:dyDescent="0.25">
      <c r="A38" s="191"/>
      <c r="B38" s="62"/>
      <c r="C38" s="64"/>
      <c r="D38" s="187"/>
      <c r="E38" s="190"/>
      <c r="F38" s="70">
        <v>0</v>
      </c>
      <c r="G38" s="10" t="s">
        <v>100</v>
      </c>
      <c r="H38" s="8" t="s">
        <v>78</v>
      </c>
      <c r="I38" s="10">
        <v>157</v>
      </c>
      <c r="J38" s="10">
        <v>1</v>
      </c>
      <c r="K38" s="10">
        <v>0</v>
      </c>
      <c r="L38" s="8" t="s">
        <v>79</v>
      </c>
      <c r="M38" s="201"/>
      <c r="N38" s="216"/>
      <c r="O38" s="9"/>
      <c r="P38" s="9"/>
      <c r="Q38" s="9"/>
      <c r="R38" s="9"/>
      <c r="S38" s="28">
        <v>25400</v>
      </c>
      <c r="T38" s="53" t="s">
        <v>90</v>
      </c>
      <c r="U38" s="10">
        <v>11</v>
      </c>
      <c r="V38" s="10">
        <v>1</v>
      </c>
      <c r="W38" s="10" t="s">
        <v>87</v>
      </c>
      <c r="X38" s="10" t="s">
        <v>100</v>
      </c>
      <c r="Y38" s="10" t="s">
        <v>101</v>
      </c>
      <c r="Z38" s="10">
        <v>0</v>
      </c>
      <c r="AA38" s="54">
        <v>0</v>
      </c>
      <c r="AB38" s="10">
        <v>0</v>
      </c>
      <c r="AC38" s="54">
        <v>0</v>
      </c>
      <c r="AD38" s="10">
        <v>0</v>
      </c>
      <c r="AE38" s="54">
        <v>0</v>
      </c>
      <c r="AF38" s="10">
        <f t="shared" ref="AF38:AF54" si="23">Z38+AB38+AD38</f>
        <v>0</v>
      </c>
      <c r="AG38" s="54">
        <f t="shared" ref="AG38:AG54" si="24">AA38+AC38+AE38</f>
        <v>0</v>
      </c>
      <c r="AH38" s="10">
        <v>0</v>
      </c>
      <c r="AI38" s="54">
        <v>0</v>
      </c>
      <c r="AJ38" s="10">
        <v>0</v>
      </c>
      <c r="AK38" s="54">
        <v>0</v>
      </c>
      <c r="AL38" s="10">
        <v>1</v>
      </c>
      <c r="AM38" s="54">
        <v>110000</v>
      </c>
      <c r="AN38" s="10">
        <f t="shared" ref="AN38:AN54" si="25">AH38+AJ38+AL38</f>
        <v>1</v>
      </c>
      <c r="AO38" s="54">
        <f t="shared" ref="AO38:AO54" si="26">AI38+AK38+AM38</f>
        <v>110000</v>
      </c>
      <c r="AP38" s="10">
        <v>0</v>
      </c>
      <c r="AQ38" s="54">
        <v>0</v>
      </c>
      <c r="AR38" s="10">
        <v>0</v>
      </c>
      <c r="AS38" s="54">
        <v>0</v>
      </c>
      <c r="AT38" s="10">
        <v>0</v>
      </c>
      <c r="AU38" s="54">
        <v>0</v>
      </c>
      <c r="AV38" s="10">
        <f t="shared" ref="AV38:AV54" si="27">AP38+AR38+AT38</f>
        <v>0</v>
      </c>
      <c r="AW38" s="54">
        <f t="shared" ref="AW38:AW54" si="28">AQ38+AS38+AU38</f>
        <v>0</v>
      </c>
      <c r="AX38" s="10">
        <v>0</v>
      </c>
      <c r="AY38" s="54">
        <v>0</v>
      </c>
      <c r="AZ38" s="10">
        <v>0</v>
      </c>
      <c r="BA38" s="54">
        <v>0</v>
      </c>
      <c r="BB38" s="10">
        <v>0</v>
      </c>
      <c r="BC38" s="54">
        <v>0</v>
      </c>
      <c r="BD38" s="10">
        <f t="shared" ref="BD38:BD54" si="29">AX38+AZ38+BB38</f>
        <v>0</v>
      </c>
      <c r="BE38" s="54">
        <f t="shared" ref="BE38:BE54" si="30">AY38+BA38+BC38</f>
        <v>0</v>
      </c>
      <c r="BF38" s="80">
        <f t="shared" ref="BF38:BF54" si="31">BD38+AV38+AN38+AF38</f>
        <v>1</v>
      </c>
      <c r="BG38" s="88">
        <f t="shared" si="12"/>
        <v>110000</v>
      </c>
      <c r="BH38" s="11">
        <v>2</v>
      </c>
      <c r="BI38" s="50">
        <f t="shared" si="20"/>
        <v>132000</v>
      </c>
      <c r="BJ38" s="11">
        <v>3</v>
      </c>
      <c r="BK38" s="50">
        <f t="shared" si="21"/>
        <v>158400</v>
      </c>
      <c r="BL38" s="11">
        <v>4</v>
      </c>
      <c r="BM38" s="50">
        <f t="shared" si="22"/>
        <v>190080</v>
      </c>
      <c r="BN38" s="1"/>
      <c r="BO38" s="1"/>
      <c r="BP38" s="1"/>
      <c r="BQ38" s="1"/>
      <c r="BR38" s="1"/>
      <c r="BS38" s="1"/>
      <c r="BT38" s="1"/>
      <c r="BU38" s="1"/>
      <c r="BV38" s="1"/>
    </row>
    <row r="39" spans="1:74" ht="28.5" customHeight="1" x14ac:dyDescent="0.25">
      <c r="A39" s="60"/>
      <c r="B39" s="62"/>
      <c r="C39" s="64"/>
      <c r="D39" s="187"/>
      <c r="E39" s="190"/>
      <c r="F39" s="70">
        <v>0</v>
      </c>
      <c r="G39" s="10" t="s">
        <v>100</v>
      </c>
      <c r="H39" s="10" t="s">
        <v>78</v>
      </c>
      <c r="I39" s="10">
        <v>157</v>
      </c>
      <c r="J39" s="10">
        <v>1</v>
      </c>
      <c r="K39" s="10">
        <v>0</v>
      </c>
      <c r="L39" s="10" t="s">
        <v>79</v>
      </c>
      <c r="M39" s="201"/>
      <c r="N39" s="216"/>
      <c r="O39" s="9"/>
      <c r="P39" s="9"/>
      <c r="Q39" s="9"/>
      <c r="R39" s="9"/>
      <c r="S39" s="28">
        <v>25700</v>
      </c>
      <c r="T39" s="53" t="s">
        <v>81</v>
      </c>
      <c r="U39" s="10">
        <v>11</v>
      </c>
      <c r="V39" s="10">
        <v>1</v>
      </c>
      <c r="W39" s="10" t="s">
        <v>87</v>
      </c>
      <c r="X39" s="10" t="s">
        <v>100</v>
      </c>
      <c r="Y39" s="10" t="s">
        <v>101</v>
      </c>
      <c r="Z39" s="10">
        <v>1</v>
      </c>
      <c r="AA39" s="54">
        <v>30000</v>
      </c>
      <c r="AB39" s="10">
        <v>1</v>
      </c>
      <c r="AC39" s="54">
        <v>30000</v>
      </c>
      <c r="AD39" s="10">
        <v>1</v>
      </c>
      <c r="AE39" s="54">
        <v>30000</v>
      </c>
      <c r="AF39" s="10">
        <f t="shared" si="23"/>
        <v>3</v>
      </c>
      <c r="AG39" s="54">
        <f t="shared" si="24"/>
        <v>90000</v>
      </c>
      <c r="AH39" s="10">
        <v>1</v>
      </c>
      <c r="AI39" s="54">
        <v>30000</v>
      </c>
      <c r="AJ39" s="10">
        <v>1</v>
      </c>
      <c r="AK39" s="54">
        <v>30000</v>
      </c>
      <c r="AL39" s="10">
        <v>1</v>
      </c>
      <c r="AM39" s="54">
        <v>30000</v>
      </c>
      <c r="AN39" s="10">
        <f t="shared" si="25"/>
        <v>3</v>
      </c>
      <c r="AO39" s="54">
        <f t="shared" si="26"/>
        <v>90000</v>
      </c>
      <c r="AP39" s="10">
        <v>1</v>
      </c>
      <c r="AQ39" s="54">
        <v>30000</v>
      </c>
      <c r="AR39" s="10">
        <v>1</v>
      </c>
      <c r="AS39" s="54">
        <v>30000</v>
      </c>
      <c r="AT39" s="10">
        <v>1</v>
      </c>
      <c r="AU39" s="54">
        <v>30000</v>
      </c>
      <c r="AV39" s="10">
        <f t="shared" si="27"/>
        <v>3</v>
      </c>
      <c r="AW39" s="54">
        <f t="shared" si="28"/>
        <v>90000</v>
      </c>
      <c r="AX39" s="10">
        <v>1</v>
      </c>
      <c r="AY39" s="54">
        <v>30000</v>
      </c>
      <c r="AZ39" s="10">
        <v>1</v>
      </c>
      <c r="BA39" s="54">
        <v>30000</v>
      </c>
      <c r="BB39" s="10">
        <v>1</v>
      </c>
      <c r="BC39" s="54">
        <v>30000</v>
      </c>
      <c r="BD39" s="10">
        <f t="shared" si="29"/>
        <v>3</v>
      </c>
      <c r="BE39" s="54">
        <f t="shared" si="30"/>
        <v>90000</v>
      </c>
      <c r="BF39" s="80">
        <f t="shared" si="31"/>
        <v>12</v>
      </c>
      <c r="BG39" s="88">
        <f t="shared" si="12"/>
        <v>360000</v>
      </c>
      <c r="BH39" s="11">
        <v>12</v>
      </c>
      <c r="BI39" s="50">
        <f t="shared" si="20"/>
        <v>432000</v>
      </c>
      <c r="BJ39" s="11">
        <v>12</v>
      </c>
      <c r="BK39" s="50">
        <f t="shared" si="21"/>
        <v>518400</v>
      </c>
      <c r="BL39" s="11">
        <v>12</v>
      </c>
      <c r="BM39" s="50">
        <f t="shared" si="22"/>
        <v>622080</v>
      </c>
      <c r="BN39" s="1"/>
      <c r="BO39" s="1"/>
      <c r="BP39" s="1"/>
      <c r="BQ39" s="1"/>
      <c r="BR39" s="1"/>
      <c r="BS39" s="1"/>
      <c r="BT39" s="1"/>
      <c r="BU39" s="1"/>
      <c r="BV39" s="1"/>
    </row>
    <row r="40" spans="1:74" ht="28.5" customHeight="1" x14ac:dyDescent="0.25">
      <c r="A40" s="60"/>
      <c r="B40" s="62"/>
      <c r="C40" s="64"/>
      <c r="D40" s="187"/>
      <c r="E40" s="62"/>
      <c r="F40" s="70">
        <v>0</v>
      </c>
      <c r="G40" s="10" t="s">
        <v>100</v>
      </c>
      <c r="H40" s="10" t="s">
        <v>78</v>
      </c>
      <c r="I40" s="10">
        <v>157</v>
      </c>
      <c r="J40" s="10">
        <v>1</v>
      </c>
      <c r="K40" s="10">
        <v>0</v>
      </c>
      <c r="L40" s="10" t="s">
        <v>79</v>
      </c>
      <c r="M40" s="201"/>
      <c r="N40" s="216"/>
      <c r="O40" s="9"/>
      <c r="P40" s="9"/>
      <c r="Q40" s="9"/>
      <c r="R40" s="9"/>
      <c r="S40" s="28">
        <v>27210</v>
      </c>
      <c r="T40" s="53" t="s">
        <v>93</v>
      </c>
      <c r="U40" s="10">
        <v>11</v>
      </c>
      <c r="V40" s="10">
        <v>1</v>
      </c>
      <c r="W40" s="10" t="s">
        <v>87</v>
      </c>
      <c r="X40" s="10" t="s">
        <v>100</v>
      </c>
      <c r="Y40" s="10" t="s">
        <v>101</v>
      </c>
      <c r="Z40" s="10">
        <v>0</v>
      </c>
      <c r="AA40" s="54">
        <v>0</v>
      </c>
      <c r="AB40" s="10">
        <v>0</v>
      </c>
      <c r="AC40" s="54">
        <v>0</v>
      </c>
      <c r="AD40" s="10">
        <v>0</v>
      </c>
      <c r="AE40" s="54">
        <v>0</v>
      </c>
      <c r="AF40" s="10">
        <f t="shared" si="23"/>
        <v>0</v>
      </c>
      <c r="AG40" s="54">
        <f t="shared" si="24"/>
        <v>0</v>
      </c>
      <c r="AH40" s="10">
        <v>0</v>
      </c>
      <c r="AI40" s="54">
        <v>0</v>
      </c>
      <c r="AJ40" s="10">
        <v>0</v>
      </c>
      <c r="AK40" s="54">
        <v>0</v>
      </c>
      <c r="AL40" s="10">
        <v>1</v>
      </c>
      <c r="AM40" s="54">
        <v>90000</v>
      </c>
      <c r="AN40" s="10">
        <f t="shared" si="25"/>
        <v>1</v>
      </c>
      <c r="AO40" s="54">
        <f t="shared" si="26"/>
        <v>90000</v>
      </c>
      <c r="AP40" s="10">
        <v>0</v>
      </c>
      <c r="AQ40" s="54">
        <v>0</v>
      </c>
      <c r="AR40" s="10">
        <v>0</v>
      </c>
      <c r="AS40" s="54">
        <v>0</v>
      </c>
      <c r="AT40" s="10">
        <v>0</v>
      </c>
      <c r="AU40" s="54">
        <v>0</v>
      </c>
      <c r="AV40" s="10">
        <f t="shared" si="27"/>
        <v>0</v>
      </c>
      <c r="AW40" s="54">
        <f t="shared" si="28"/>
        <v>0</v>
      </c>
      <c r="AX40" s="10">
        <v>0</v>
      </c>
      <c r="AY40" s="54">
        <v>0</v>
      </c>
      <c r="AZ40" s="10">
        <v>0</v>
      </c>
      <c r="BA40" s="54">
        <v>0</v>
      </c>
      <c r="BB40" s="10">
        <v>0</v>
      </c>
      <c r="BC40" s="54">
        <v>0</v>
      </c>
      <c r="BD40" s="10">
        <f t="shared" si="29"/>
        <v>0</v>
      </c>
      <c r="BE40" s="54">
        <f t="shared" si="30"/>
        <v>0</v>
      </c>
      <c r="BF40" s="80">
        <f t="shared" si="31"/>
        <v>1</v>
      </c>
      <c r="BG40" s="88">
        <f t="shared" si="12"/>
        <v>90000</v>
      </c>
      <c r="BH40" s="11">
        <v>2</v>
      </c>
      <c r="BI40" s="50">
        <f t="shared" si="20"/>
        <v>108000</v>
      </c>
      <c r="BJ40" s="11">
        <v>3</v>
      </c>
      <c r="BK40" s="50">
        <f t="shared" si="21"/>
        <v>129600</v>
      </c>
      <c r="BL40" s="11">
        <v>4</v>
      </c>
      <c r="BM40" s="50">
        <f t="shared" si="22"/>
        <v>155520</v>
      </c>
      <c r="BN40" s="1"/>
      <c r="BO40" s="1"/>
      <c r="BP40" s="1"/>
      <c r="BQ40" s="1"/>
      <c r="BR40" s="1"/>
      <c r="BS40" s="1"/>
      <c r="BT40" s="1"/>
      <c r="BU40" s="1"/>
      <c r="BV40" s="1"/>
    </row>
    <row r="41" spans="1:74" ht="28.5" customHeight="1" x14ac:dyDescent="0.25">
      <c r="A41" s="60"/>
      <c r="B41" s="62"/>
      <c r="C41" s="64"/>
      <c r="D41" s="67"/>
      <c r="E41" s="62"/>
      <c r="F41" s="70">
        <v>0</v>
      </c>
      <c r="G41" s="10" t="s">
        <v>100</v>
      </c>
      <c r="H41" s="10" t="s">
        <v>78</v>
      </c>
      <c r="I41" s="10">
        <v>157</v>
      </c>
      <c r="J41" s="10">
        <v>1</v>
      </c>
      <c r="K41" s="10">
        <v>0</v>
      </c>
      <c r="L41" s="10" t="s">
        <v>79</v>
      </c>
      <c r="M41" s="201"/>
      <c r="N41" s="216"/>
      <c r="O41" s="9"/>
      <c r="P41" s="9"/>
      <c r="Q41" s="9"/>
      <c r="R41" s="9"/>
      <c r="S41" s="28">
        <v>29100</v>
      </c>
      <c r="T41" s="55" t="s">
        <v>95</v>
      </c>
      <c r="U41" s="10">
        <v>11</v>
      </c>
      <c r="V41" s="10">
        <v>1</v>
      </c>
      <c r="W41" s="10" t="s">
        <v>87</v>
      </c>
      <c r="X41" s="10" t="s">
        <v>100</v>
      </c>
      <c r="Y41" s="10" t="s">
        <v>101</v>
      </c>
      <c r="Z41" s="10">
        <v>0</v>
      </c>
      <c r="AA41" s="54">
        <v>0</v>
      </c>
      <c r="AB41" s="10">
        <v>0</v>
      </c>
      <c r="AC41" s="54">
        <v>0</v>
      </c>
      <c r="AD41" s="10">
        <v>0</v>
      </c>
      <c r="AE41" s="54">
        <v>0</v>
      </c>
      <c r="AF41" s="10">
        <f t="shared" si="23"/>
        <v>0</v>
      </c>
      <c r="AG41" s="54">
        <f t="shared" si="24"/>
        <v>0</v>
      </c>
      <c r="AH41" s="10">
        <v>0</v>
      </c>
      <c r="AI41" s="54">
        <v>0</v>
      </c>
      <c r="AJ41" s="10">
        <v>0</v>
      </c>
      <c r="AK41" s="54">
        <v>0</v>
      </c>
      <c r="AL41" s="10">
        <v>0</v>
      </c>
      <c r="AM41" s="54">
        <v>0</v>
      </c>
      <c r="AN41" s="10">
        <f t="shared" si="25"/>
        <v>0</v>
      </c>
      <c r="AO41" s="54">
        <f t="shared" si="26"/>
        <v>0</v>
      </c>
      <c r="AP41" s="10">
        <v>0</v>
      </c>
      <c r="AQ41" s="54">
        <v>0</v>
      </c>
      <c r="AR41" s="10">
        <v>0</v>
      </c>
      <c r="AS41" s="54">
        <v>0</v>
      </c>
      <c r="AT41" s="10">
        <v>0</v>
      </c>
      <c r="AU41" s="54">
        <v>0</v>
      </c>
      <c r="AV41" s="10">
        <f t="shared" si="27"/>
        <v>0</v>
      </c>
      <c r="AW41" s="54">
        <f t="shared" si="28"/>
        <v>0</v>
      </c>
      <c r="AX41" s="10">
        <v>0</v>
      </c>
      <c r="AY41" s="54">
        <v>0</v>
      </c>
      <c r="AZ41" s="10">
        <v>1</v>
      </c>
      <c r="BA41" s="54">
        <v>150000</v>
      </c>
      <c r="BB41" s="10">
        <v>0</v>
      </c>
      <c r="BC41" s="54">
        <v>0</v>
      </c>
      <c r="BD41" s="10">
        <f t="shared" si="29"/>
        <v>1</v>
      </c>
      <c r="BE41" s="54">
        <f t="shared" si="30"/>
        <v>150000</v>
      </c>
      <c r="BF41" s="80">
        <f t="shared" si="31"/>
        <v>1</v>
      </c>
      <c r="BG41" s="88">
        <f t="shared" si="12"/>
        <v>150000</v>
      </c>
      <c r="BH41" s="11">
        <v>2</v>
      </c>
      <c r="BI41" s="50">
        <f t="shared" si="20"/>
        <v>180000</v>
      </c>
      <c r="BJ41" s="11">
        <v>3</v>
      </c>
      <c r="BK41" s="50">
        <f t="shared" si="21"/>
        <v>216000</v>
      </c>
      <c r="BL41" s="11">
        <v>4</v>
      </c>
      <c r="BM41" s="50">
        <f t="shared" si="22"/>
        <v>259200</v>
      </c>
      <c r="BN41" s="1"/>
      <c r="BO41" s="1"/>
      <c r="BP41" s="1"/>
      <c r="BQ41" s="1"/>
      <c r="BR41" s="1"/>
      <c r="BS41" s="1"/>
      <c r="BT41" s="1"/>
      <c r="BU41" s="1"/>
      <c r="BV41" s="1"/>
    </row>
    <row r="42" spans="1:74" ht="28.5" customHeight="1" x14ac:dyDescent="0.25">
      <c r="A42" s="60"/>
      <c r="B42" s="62"/>
      <c r="C42" s="64"/>
      <c r="D42" s="67"/>
      <c r="E42" s="62"/>
      <c r="F42" s="70">
        <v>0</v>
      </c>
      <c r="G42" s="10" t="s">
        <v>100</v>
      </c>
      <c r="H42" s="10" t="s">
        <v>78</v>
      </c>
      <c r="I42" s="10">
        <v>157</v>
      </c>
      <c r="J42" s="10">
        <v>1</v>
      </c>
      <c r="K42" s="10">
        <v>0</v>
      </c>
      <c r="L42" s="10" t="s">
        <v>79</v>
      </c>
      <c r="M42" s="201"/>
      <c r="N42" s="216"/>
      <c r="O42" s="9"/>
      <c r="P42" s="9"/>
      <c r="Q42" s="9"/>
      <c r="R42" s="9"/>
      <c r="S42" s="28">
        <v>31110</v>
      </c>
      <c r="T42" s="55" t="s">
        <v>96</v>
      </c>
      <c r="U42" s="10">
        <v>11</v>
      </c>
      <c r="V42" s="10">
        <v>1</v>
      </c>
      <c r="W42" s="10" t="s">
        <v>87</v>
      </c>
      <c r="X42" s="10" t="s">
        <v>100</v>
      </c>
      <c r="Y42" s="10" t="s">
        <v>101</v>
      </c>
      <c r="Z42" s="10">
        <v>0</v>
      </c>
      <c r="AA42" s="54">
        <v>0</v>
      </c>
      <c r="AB42" s="10">
        <v>0</v>
      </c>
      <c r="AC42" s="54">
        <v>0</v>
      </c>
      <c r="AD42" s="10">
        <v>1</v>
      </c>
      <c r="AE42" s="54">
        <v>20000</v>
      </c>
      <c r="AF42" s="10">
        <f t="shared" si="23"/>
        <v>1</v>
      </c>
      <c r="AG42" s="54">
        <f t="shared" si="24"/>
        <v>20000</v>
      </c>
      <c r="AH42" s="10">
        <v>0</v>
      </c>
      <c r="AI42" s="54">
        <v>0</v>
      </c>
      <c r="AJ42" s="10">
        <v>0</v>
      </c>
      <c r="AK42" s="54">
        <v>0</v>
      </c>
      <c r="AL42" s="10">
        <v>1</v>
      </c>
      <c r="AM42" s="54">
        <v>20000</v>
      </c>
      <c r="AN42" s="10">
        <f t="shared" si="25"/>
        <v>1</v>
      </c>
      <c r="AO42" s="54">
        <f t="shared" si="26"/>
        <v>20000</v>
      </c>
      <c r="AP42" s="10">
        <v>0</v>
      </c>
      <c r="AQ42" s="54">
        <v>0</v>
      </c>
      <c r="AR42" s="10">
        <v>0</v>
      </c>
      <c r="AS42" s="54">
        <v>0</v>
      </c>
      <c r="AT42" s="10">
        <v>1</v>
      </c>
      <c r="AU42" s="54">
        <v>20000</v>
      </c>
      <c r="AV42" s="10">
        <f t="shared" si="27"/>
        <v>1</v>
      </c>
      <c r="AW42" s="54">
        <f t="shared" si="28"/>
        <v>20000</v>
      </c>
      <c r="AX42" s="10">
        <v>0</v>
      </c>
      <c r="AY42" s="54">
        <v>0</v>
      </c>
      <c r="AZ42" s="10">
        <v>1</v>
      </c>
      <c r="BA42" s="54">
        <v>115702</v>
      </c>
      <c r="BB42" s="10">
        <v>0</v>
      </c>
      <c r="BC42" s="54">
        <v>0</v>
      </c>
      <c r="BD42" s="10">
        <f t="shared" si="29"/>
        <v>1</v>
      </c>
      <c r="BE42" s="54">
        <f>AY42+BA42+BC42</f>
        <v>115702</v>
      </c>
      <c r="BF42" s="80">
        <f t="shared" si="31"/>
        <v>4</v>
      </c>
      <c r="BG42" s="88">
        <f t="shared" si="12"/>
        <v>175702</v>
      </c>
      <c r="BH42" s="11">
        <v>8</v>
      </c>
      <c r="BI42" s="50">
        <f t="shared" si="20"/>
        <v>210842.4</v>
      </c>
      <c r="BJ42" s="11">
        <v>12</v>
      </c>
      <c r="BK42" s="50">
        <f t="shared" si="21"/>
        <v>253010.87999999998</v>
      </c>
      <c r="BL42" s="11">
        <v>16</v>
      </c>
      <c r="BM42" s="50">
        <f t="shared" si="22"/>
        <v>303613.05599999998</v>
      </c>
      <c r="BN42" s="1"/>
      <c r="BO42" s="1"/>
      <c r="BP42" s="1"/>
      <c r="BQ42" s="1"/>
      <c r="BR42" s="1"/>
      <c r="BS42" s="1"/>
      <c r="BT42" s="1"/>
      <c r="BU42" s="1"/>
      <c r="BV42" s="1"/>
    </row>
    <row r="43" spans="1:74" ht="30" x14ac:dyDescent="0.25">
      <c r="A43" s="60"/>
      <c r="B43" s="62"/>
      <c r="C43" s="64"/>
      <c r="D43" s="67"/>
      <c r="E43" s="62"/>
      <c r="F43" s="70">
        <v>0</v>
      </c>
      <c r="G43" s="10" t="s">
        <v>100</v>
      </c>
      <c r="H43" s="10" t="s">
        <v>78</v>
      </c>
      <c r="I43" s="10">
        <v>157</v>
      </c>
      <c r="J43" s="10">
        <v>1</v>
      </c>
      <c r="K43" s="10">
        <v>0</v>
      </c>
      <c r="L43" s="10" t="s">
        <v>79</v>
      </c>
      <c r="M43" s="201"/>
      <c r="N43" s="216"/>
      <c r="O43" s="9"/>
      <c r="P43" s="9"/>
      <c r="Q43" s="9"/>
      <c r="R43" s="9"/>
      <c r="S43" s="28">
        <v>32310</v>
      </c>
      <c r="T43" s="55" t="s">
        <v>82</v>
      </c>
      <c r="U43" s="10">
        <v>11</v>
      </c>
      <c r="V43" s="10">
        <v>1</v>
      </c>
      <c r="W43" s="10" t="s">
        <v>87</v>
      </c>
      <c r="X43" s="10" t="s">
        <v>100</v>
      </c>
      <c r="Y43" s="10" t="s">
        <v>101</v>
      </c>
      <c r="Z43" s="10">
        <v>0</v>
      </c>
      <c r="AA43" s="54">
        <v>0</v>
      </c>
      <c r="AB43" s="10">
        <v>0</v>
      </c>
      <c r="AC43" s="54">
        <v>0</v>
      </c>
      <c r="AD43" s="10">
        <v>0</v>
      </c>
      <c r="AE43" s="54">
        <v>0</v>
      </c>
      <c r="AF43" s="10">
        <f t="shared" si="23"/>
        <v>0</v>
      </c>
      <c r="AG43" s="54">
        <f t="shared" si="24"/>
        <v>0</v>
      </c>
      <c r="AH43" s="10">
        <v>1</v>
      </c>
      <c r="AI43" s="54">
        <v>150000</v>
      </c>
      <c r="AJ43" s="10">
        <v>0</v>
      </c>
      <c r="AK43" s="54">
        <v>0</v>
      </c>
      <c r="AL43" s="10">
        <v>0</v>
      </c>
      <c r="AM43" s="54">
        <v>0</v>
      </c>
      <c r="AN43" s="10">
        <f t="shared" si="25"/>
        <v>1</v>
      </c>
      <c r="AO43" s="54">
        <f t="shared" si="26"/>
        <v>150000</v>
      </c>
      <c r="AP43" s="10">
        <v>0</v>
      </c>
      <c r="AQ43" s="54">
        <v>0</v>
      </c>
      <c r="AR43" s="10">
        <v>0</v>
      </c>
      <c r="AS43" s="54">
        <v>0</v>
      </c>
      <c r="AT43" s="10">
        <v>0</v>
      </c>
      <c r="AU43" s="54">
        <v>0</v>
      </c>
      <c r="AV43" s="10">
        <f t="shared" si="27"/>
        <v>0</v>
      </c>
      <c r="AW43" s="54">
        <f t="shared" si="28"/>
        <v>0</v>
      </c>
      <c r="AX43" s="10">
        <v>0</v>
      </c>
      <c r="AY43" s="54">
        <v>0</v>
      </c>
      <c r="AZ43" s="10">
        <v>0</v>
      </c>
      <c r="BA43" s="54">
        <v>0</v>
      </c>
      <c r="BB43" s="10">
        <v>0</v>
      </c>
      <c r="BC43" s="54">
        <v>0</v>
      </c>
      <c r="BD43" s="10">
        <f t="shared" si="29"/>
        <v>0</v>
      </c>
      <c r="BE43" s="54">
        <f t="shared" si="30"/>
        <v>0</v>
      </c>
      <c r="BF43" s="80">
        <f t="shared" si="31"/>
        <v>1</v>
      </c>
      <c r="BG43" s="88">
        <f t="shared" si="12"/>
        <v>150000</v>
      </c>
      <c r="BH43" s="11">
        <v>2</v>
      </c>
      <c r="BI43" s="50">
        <f t="shared" si="20"/>
        <v>180000</v>
      </c>
      <c r="BJ43" s="11">
        <v>3</v>
      </c>
      <c r="BK43" s="50">
        <f t="shared" si="21"/>
        <v>216000</v>
      </c>
      <c r="BL43" s="11">
        <v>4</v>
      </c>
      <c r="BM43" s="50">
        <f t="shared" si="22"/>
        <v>259200</v>
      </c>
      <c r="BN43" s="1"/>
      <c r="BO43" s="1"/>
      <c r="BP43" s="1"/>
      <c r="BQ43" s="1"/>
      <c r="BR43" s="1"/>
      <c r="BS43" s="1"/>
      <c r="BT43" s="1"/>
      <c r="BU43" s="1"/>
      <c r="BV43" s="1"/>
    </row>
    <row r="44" spans="1:74" ht="30" x14ac:dyDescent="0.25">
      <c r="A44" s="60"/>
      <c r="B44" s="62"/>
      <c r="C44" s="64"/>
      <c r="D44" s="68"/>
      <c r="E44" s="66"/>
      <c r="F44" s="70">
        <v>0</v>
      </c>
      <c r="G44" s="10" t="s">
        <v>100</v>
      </c>
      <c r="H44" s="10" t="s">
        <v>78</v>
      </c>
      <c r="I44" s="10">
        <v>157</v>
      </c>
      <c r="J44" s="10">
        <v>1</v>
      </c>
      <c r="K44" s="10">
        <v>0</v>
      </c>
      <c r="L44" s="10" t="s">
        <v>79</v>
      </c>
      <c r="M44" s="201"/>
      <c r="N44" s="216"/>
      <c r="O44" s="9"/>
      <c r="P44" s="9"/>
      <c r="Q44" s="9"/>
      <c r="R44" s="9"/>
      <c r="S44" s="28">
        <v>33100</v>
      </c>
      <c r="T44" s="55" t="s">
        <v>83</v>
      </c>
      <c r="U44" s="10">
        <v>11</v>
      </c>
      <c r="V44" s="10">
        <v>1</v>
      </c>
      <c r="W44" s="10" t="s">
        <v>87</v>
      </c>
      <c r="X44" s="10" t="s">
        <v>100</v>
      </c>
      <c r="Y44" s="10" t="s">
        <v>101</v>
      </c>
      <c r="Z44" s="10">
        <v>0</v>
      </c>
      <c r="AA44" s="54">
        <v>0</v>
      </c>
      <c r="AB44" s="10">
        <v>0</v>
      </c>
      <c r="AC44" s="54">
        <v>0</v>
      </c>
      <c r="AD44" s="10">
        <v>0</v>
      </c>
      <c r="AE44" s="54">
        <v>0</v>
      </c>
      <c r="AF44" s="10">
        <f t="shared" si="23"/>
        <v>0</v>
      </c>
      <c r="AG44" s="54">
        <f t="shared" si="24"/>
        <v>0</v>
      </c>
      <c r="AH44" s="10">
        <v>0</v>
      </c>
      <c r="AI44" s="54">
        <v>0</v>
      </c>
      <c r="AJ44" s="10">
        <v>1</v>
      </c>
      <c r="AK44" s="54">
        <v>400000</v>
      </c>
      <c r="AL44" s="10">
        <v>0</v>
      </c>
      <c r="AM44" s="54">
        <v>0</v>
      </c>
      <c r="AN44" s="10">
        <f t="shared" si="25"/>
        <v>1</v>
      </c>
      <c r="AO44" s="54">
        <f t="shared" si="26"/>
        <v>400000</v>
      </c>
      <c r="AP44" s="10">
        <v>0</v>
      </c>
      <c r="AQ44" s="54">
        <v>0</v>
      </c>
      <c r="AR44" s="10">
        <v>0</v>
      </c>
      <c r="AS44" s="54">
        <v>0</v>
      </c>
      <c r="AT44" s="10">
        <v>0</v>
      </c>
      <c r="AU44" s="54">
        <v>0</v>
      </c>
      <c r="AV44" s="10">
        <f t="shared" si="27"/>
        <v>0</v>
      </c>
      <c r="AW44" s="54">
        <f t="shared" si="28"/>
        <v>0</v>
      </c>
      <c r="AX44" s="10">
        <v>0</v>
      </c>
      <c r="AY44" s="54">
        <v>0</v>
      </c>
      <c r="AZ44" s="10">
        <v>0</v>
      </c>
      <c r="BA44" s="54">
        <v>0</v>
      </c>
      <c r="BB44" s="10">
        <v>0</v>
      </c>
      <c r="BC44" s="54">
        <v>0</v>
      </c>
      <c r="BD44" s="10">
        <f t="shared" si="29"/>
        <v>0</v>
      </c>
      <c r="BE44" s="54">
        <f t="shared" si="30"/>
        <v>0</v>
      </c>
      <c r="BF44" s="80">
        <f t="shared" si="31"/>
        <v>1</v>
      </c>
      <c r="BG44" s="88">
        <f t="shared" si="12"/>
        <v>400000</v>
      </c>
      <c r="BH44" s="11">
        <v>2</v>
      </c>
      <c r="BI44" s="50">
        <f t="shared" si="20"/>
        <v>480000</v>
      </c>
      <c r="BJ44" s="11">
        <v>3</v>
      </c>
      <c r="BK44" s="50">
        <f t="shared" si="21"/>
        <v>576000</v>
      </c>
      <c r="BL44" s="11">
        <v>4</v>
      </c>
      <c r="BM44" s="50">
        <f t="shared" si="22"/>
        <v>691200</v>
      </c>
      <c r="BN44" s="1"/>
      <c r="BO44" s="1"/>
      <c r="BP44" s="1"/>
      <c r="BQ44" s="1"/>
      <c r="BR44" s="1"/>
      <c r="BS44" s="1"/>
      <c r="BT44" s="1"/>
      <c r="BU44" s="1"/>
      <c r="BV44" s="1"/>
    </row>
    <row r="45" spans="1:74" ht="30" x14ac:dyDescent="0.25">
      <c r="A45" s="60"/>
      <c r="B45" s="62"/>
      <c r="C45" s="64"/>
      <c r="D45" s="68"/>
      <c r="E45" s="66"/>
      <c r="F45" s="70">
        <v>0</v>
      </c>
      <c r="G45" s="10" t="s">
        <v>100</v>
      </c>
      <c r="H45" s="10" t="s">
        <v>78</v>
      </c>
      <c r="I45" s="10">
        <v>157</v>
      </c>
      <c r="J45" s="10">
        <v>1</v>
      </c>
      <c r="K45" s="10">
        <v>0</v>
      </c>
      <c r="L45" s="10" t="s">
        <v>79</v>
      </c>
      <c r="M45" s="201"/>
      <c r="N45" s="216"/>
      <c r="O45" s="9"/>
      <c r="P45" s="9"/>
      <c r="Q45" s="9"/>
      <c r="R45" s="9"/>
      <c r="S45" s="28">
        <v>34400</v>
      </c>
      <c r="T45" s="55" t="s">
        <v>84</v>
      </c>
      <c r="U45" s="10">
        <v>11</v>
      </c>
      <c r="V45" s="10">
        <v>1</v>
      </c>
      <c r="W45" s="10" t="s">
        <v>87</v>
      </c>
      <c r="X45" s="10" t="s">
        <v>100</v>
      </c>
      <c r="Y45" s="10" t="s">
        <v>101</v>
      </c>
      <c r="Z45" s="10">
        <v>0</v>
      </c>
      <c r="AA45" s="54">
        <v>0</v>
      </c>
      <c r="AB45" s="10">
        <v>0</v>
      </c>
      <c r="AC45" s="54">
        <v>0</v>
      </c>
      <c r="AD45" s="10">
        <v>0</v>
      </c>
      <c r="AE45" s="54">
        <v>0</v>
      </c>
      <c r="AF45" s="10">
        <f t="shared" si="23"/>
        <v>0</v>
      </c>
      <c r="AG45" s="54">
        <f t="shared" si="24"/>
        <v>0</v>
      </c>
      <c r="AH45" s="10">
        <v>0</v>
      </c>
      <c r="AI45" s="54">
        <v>0</v>
      </c>
      <c r="AJ45" s="10">
        <v>1</v>
      </c>
      <c r="AK45" s="54">
        <v>250000</v>
      </c>
      <c r="AL45" s="10">
        <v>0</v>
      </c>
      <c r="AM45" s="54">
        <v>0</v>
      </c>
      <c r="AN45" s="10">
        <f t="shared" si="25"/>
        <v>1</v>
      </c>
      <c r="AO45" s="54">
        <f t="shared" si="26"/>
        <v>250000</v>
      </c>
      <c r="AP45" s="10">
        <v>0</v>
      </c>
      <c r="AQ45" s="54">
        <v>0</v>
      </c>
      <c r="AR45" s="10">
        <v>0</v>
      </c>
      <c r="AS45" s="54">
        <v>0</v>
      </c>
      <c r="AT45" s="10">
        <v>0</v>
      </c>
      <c r="AU45" s="54">
        <v>0</v>
      </c>
      <c r="AV45" s="10">
        <f t="shared" si="27"/>
        <v>0</v>
      </c>
      <c r="AW45" s="54">
        <f t="shared" si="28"/>
        <v>0</v>
      </c>
      <c r="AX45" s="10">
        <v>0</v>
      </c>
      <c r="AY45" s="54">
        <v>0</v>
      </c>
      <c r="AZ45" s="10">
        <v>0</v>
      </c>
      <c r="BA45" s="54">
        <v>0</v>
      </c>
      <c r="BB45" s="10">
        <v>0</v>
      </c>
      <c r="BC45" s="54">
        <v>0</v>
      </c>
      <c r="BD45" s="10">
        <f t="shared" si="29"/>
        <v>0</v>
      </c>
      <c r="BE45" s="54">
        <f t="shared" si="30"/>
        <v>0</v>
      </c>
      <c r="BF45" s="80">
        <f t="shared" si="31"/>
        <v>1</v>
      </c>
      <c r="BG45" s="88">
        <f t="shared" si="12"/>
        <v>250000</v>
      </c>
      <c r="BH45" s="11">
        <v>2</v>
      </c>
      <c r="BI45" s="50">
        <f t="shared" si="20"/>
        <v>300000</v>
      </c>
      <c r="BJ45" s="11">
        <v>3</v>
      </c>
      <c r="BK45" s="50">
        <f t="shared" si="21"/>
        <v>360000</v>
      </c>
      <c r="BL45" s="11">
        <v>4</v>
      </c>
      <c r="BM45" s="50">
        <f t="shared" si="22"/>
        <v>432000</v>
      </c>
      <c r="BN45" s="1"/>
      <c r="BO45" s="1"/>
      <c r="BP45" s="1"/>
      <c r="BQ45" s="1"/>
      <c r="BR45" s="1"/>
      <c r="BS45" s="1"/>
      <c r="BT45" s="1"/>
      <c r="BU45" s="1"/>
      <c r="BV45" s="1"/>
    </row>
    <row r="46" spans="1:74" ht="30" x14ac:dyDescent="0.25">
      <c r="A46" s="60"/>
      <c r="B46" s="62"/>
      <c r="C46" s="64"/>
      <c r="D46" s="68"/>
      <c r="E46" s="66"/>
      <c r="F46" s="70">
        <v>0</v>
      </c>
      <c r="G46" s="10" t="s">
        <v>100</v>
      </c>
      <c r="H46" s="10" t="s">
        <v>78</v>
      </c>
      <c r="I46" s="10">
        <v>157</v>
      </c>
      <c r="J46" s="10">
        <v>1</v>
      </c>
      <c r="K46" s="10">
        <v>0</v>
      </c>
      <c r="L46" s="10" t="s">
        <v>79</v>
      </c>
      <c r="M46" s="201"/>
      <c r="N46" s="216"/>
      <c r="O46" s="9"/>
      <c r="P46" s="9"/>
      <c r="Q46" s="9"/>
      <c r="R46" s="9"/>
      <c r="S46" s="28">
        <v>35610</v>
      </c>
      <c r="T46" s="55" t="s">
        <v>99</v>
      </c>
      <c r="U46" s="10">
        <v>11</v>
      </c>
      <c r="V46" s="10">
        <v>1</v>
      </c>
      <c r="W46" s="10" t="s">
        <v>87</v>
      </c>
      <c r="X46" s="10" t="s">
        <v>100</v>
      </c>
      <c r="Y46" s="10" t="s">
        <v>101</v>
      </c>
      <c r="Z46" s="10">
        <v>0</v>
      </c>
      <c r="AA46" s="54">
        <v>0</v>
      </c>
      <c r="AB46" s="10">
        <v>0</v>
      </c>
      <c r="AC46" s="54">
        <v>0</v>
      </c>
      <c r="AD46" s="10">
        <v>0</v>
      </c>
      <c r="AE46" s="54">
        <v>0</v>
      </c>
      <c r="AF46" s="10">
        <f t="shared" si="23"/>
        <v>0</v>
      </c>
      <c r="AG46" s="54">
        <f t="shared" si="24"/>
        <v>0</v>
      </c>
      <c r="AH46" s="10">
        <v>1</v>
      </c>
      <c r="AI46" s="54">
        <v>100000</v>
      </c>
      <c r="AJ46" s="10">
        <v>0</v>
      </c>
      <c r="AK46" s="54">
        <v>0</v>
      </c>
      <c r="AL46" s="10">
        <v>0</v>
      </c>
      <c r="AM46" s="54">
        <v>0</v>
      </c>
      <c r="AN46" s="10">
        <f t="shared" si="25"/>
        <v>1</v>
      </c>
      <c r="AO46" s="54">
        <f t="shared" si="26"/>
        <v>100000</v>
      </c>
      <c r="AP46" s="10">
        <v>0</v>
      </c>
      <c r="AQ46" s="54">
        <v>0</v>
      </c>
      <c r="AR46" s="10">
        <v>0</v>
      </c>
      <c r="AS46" s="54">
        <v>0</v>
      </c>
      <c r="AT46" s="10">
        <v>0</v>
      </c>
      <c r="AU46" s="54">
        <v>0</v>
      </c>
      <c r="AV46" s="10">
        <f t="shared" si="27"/>
        <v>0</v>
      </c>
      <c r="AW46" s="54">
        <f t="shared" si="28"/>
        <v>0</v>
      </c>
      <c r="AX46" s="10">
        <v>0</v>
      </c>
      <c r="AY46" s="54">
        <v>0</v>
      </c>
      <c r="AZ46" s="10">
        <v>0</v>
      </c>
      <c r="BA46" s="54">
        <v>0</v>
      </c>
      <c r="BB46" s="10">
        <v>0</v>
      </c>
      <c r="BC46" s="54">
        <v>0</v>
      </c>
      <c r="BD46" s="10">
        <f t="shared" si="29"/>
        <v>0</v>
      </c>
      <c r="BE46" s="54">
        <f t="shared" si="30"/>
        <v>0</v>
      </c>
      <c r="BF46" s="80">
        <f t="shared" si="31"/>
        <v>1</v>
      </c>
      <c r="BG46" s="88">
        <f t="shared" si="12"/>
        <v>100000</v>
      </c>
      <c r="BH46" s="11">
        <v>2</v>
      </c>
      <c r="BI46" s="50">
        <f t="shared" si="20"/>
        <v>120000</v>
      </c>
      <c r="BJ46" s="11">
        <v>3</v>
      </c>
      <c r="BK46" s="50">
        <f t="shared" si="21"/>
        <v>144000</v>
      </c>
      <c r="BL46" s="11">
        <v>4</v>
      </c>
      <c r="BM46" s="50">
        <f t="shared" si="22"/>
        <v>172800</v>
      </c>
      <c r="BN46" s="1"/>
      <c r="BO46" s="1"/>
      <c r="BP46" s="1"/>
      <c r="BQ46" s="1"/>
      <c r="BR46" s="1"/>
      <c r="BS46" s="1"/>
      <c r="BT46" s="1"/>
      <c r="BU46" s="1"/>
      <c r="BV46" s="1"/>
    </row>
    <row r="47" spans="1:74" ht="30" x14ac:dyDescent="0.25">
      <c r="A47" s="60"/>
      <c r="B47" s="62"/>
      <c r="C47" s="64"/>
      <c r="D47" s="68"/>
      <c r="E47" s="66"/>
      <c r="F47" s="70">
        <v>0</v>
      </c>
      <c r="G47" s="10" t="s">
        <v>100</v>
      </c>
      <c r="H47" s="10" t="s">
        <v>78</v>
      </c>
      <c r="I47" s="10">
        <v>157</v>
      </c>
      <c r="J47" s="10">
        <v>1</v>
      </c>
      <c r="K47" s="10">
        <v>0</v>
      </c>
      <c r="L47" s="10" t="s">
        <v>79</v>
      </c>
      <c r="M47" s="201"/>
      <c r="N47" s="216"/>
      <c r="O47" s="9"/>
      <c r="P47" s="9"/>
      <c r="Q47" s="9"/>
      <c r="R47" s="9"/>
      <c r="S47" s="28">
        <v>35620</v>
      </c>
      <c r="T47" s="55" t="s">
        <v>98</v>
      </c>
      <c r="U47" s="10">
        <v>11</v>
      </c>
      <c r="V47" s="10">
        <v>1</v>
      </c>
      <c r="W47" s="10" t="s">
        <v>87</v>
      </c>
      <c r="X47" s="10" t="s">
        <v>100</v>
      </c>
      <c r="Y47" s="10" t="s">
        <v>101</v>
      </c>
      <c r="Z47" s="10">
        <v>0</v>
      </c>
      <c r="AA47" s="54">
        <v>0</v>
      </c>
      <c r="AB47" s="10">
        <v>0</v>
      </c>
      <c r="AC47" s="54">
        <v>0</v>
      </c>
      <c r="AD47" s="10">
        <v>0</v>
      </c>
      <c r="AE47" s="54">
        <v>0</v>
      </c>
      <c r="AF47" s="10">
        <f t="shared" si="23"/>
        <v>0</v>
      </c>
      <c r="AG47" s="54">
        <f t="shared" si="24"/>
        <v>0</v>
      </c>
      <c r="AH47" s="10">
        <v>1</v>
      </c>
      <c r="AI47" s="54">
        <v>239000</v>
      </c>
      <c r="AJ47" s="10">
        <v>0</v>
      </c>
      <c r="AK47" s="54">
        <v>0</v>
      </c>
      <c r="AL47" s="10">
        <v>1</v>
      </c>
      <c r="AM47" s="54">
        <v>138000</v>
      </c>
      <c r="AN47" s="10">
        <f t="shared" si="25"/>
        <v>2</v>
      </c>
      <c r="AO47" s="54">
        <f t="shared" si="26"/>
        <v>377000</v>
      </c>
      <c r="AP47" s="10">
        <v>0</v>
      </c>
      <c r="AQ47" s="54">
        <v>0</v>
      </c>
      <c r="AR47" s="10">
        <v>0</v>
      </c>
      <c r="AS47" s="54">
        <v>0</v>
      </c>
      <c r="AT47" s="10">
        <v>1</v>
      </c>
      <c r="AU47" s="54">
        <v>138000</v>
      </c>
      <c r="AV47" s="10">
        <f t="shared" si="27"/>
        <v>1</v>
      </c>
      <c r="AW47" s="54">
        <f t="shared" si="28"/>
        <v>138000</v>
      </c>
      <c r="AX47" s="10">
        <v>0</v>
      </c>
      <c r="AY47" s="54">
        <v>0</v>
      </c>
      <c r="AZ47" s="10">
        <v>0</v>
      </c>
      <c r="BA47" s="54">
        <v>0</v>
      </c>
      <c r="BB47" s="10">
        <v>0</v>
      </c>
      <c r="BC47" s="54">
        <v>0</v>
      </c>
      <c r="BD47" s="10">
        <f t="shared" si="29"/>
        <v>0</v>
      </c>
      <c r="BE47" s="54">
        <f t="shared" si="30"/>
        <v>0</v>
      </c>
      <c r="BF47" s="80">
        <f t="shared" si="31"/>
        <v>3</v>
      </c>
      <c r="BG47" s="88">
        <f t="shared" si="12"/>
        <v>515000</v>
      </c>
      <c r="BH47" s="11">
        <v>6</v>
      </c>
      <c r="BI47" s="50">
        <f t="shared" si="20"/>
        <v>618000</v>
      </c>
      <c r="BJ47" s="11">
        <v>9</v>
      </c>
      <c r="BK47" s="50">
        <f t="shared" si="21"/>
        <v>741600</v>
      </c>
      <c r="BL47" s="11">
        <v>12</v>
      </c>
      <c r="BM47" s="50">
        <f t="shared" si="22"/>
        <v>889920</v>
      </c>
      <c r="BN47" s="1"/>
      <c r="BO47" s="1"/>
      <c r="BP47" s="1"/>
      <c r="BQ47" s="1"/>
      <c r="BR47" s="1"/>
      <c r="BS47" s="1"/>
      <c r="BT47" s="1"/>
      <c r="BU47" s="1"/>
      <c r="BV47" s="1"/>
    </row>
    <row r="48" spans="1:74" ht="52.5" customHeight="1" x14ac:dyDescent="0.25">
      <c r="A48" s="60"/>
      <c r="B48" s="62"/>
      <c r="C48" s="64"/>
      <c r="D48" s="68"/>
      <c r="E48" s="66"/>
      <c r="F48" s="70">
        <v>0</v>
      </c>
      <c r="G48" s="10" t="s">
        <v>100</v>
      </c>
      <c r="H48" s="10" t="s">
        <v>78</v>
      </c>
      <c r="I48" s="10">
        <v>157</v>
      </c>
      <c r="J48" s="10">
        <v>1</v>
      </c>
      <c r="K48" s="10">
        <v>0</v>
      </c>
      <c r="L48" s="10" t="s">
        <v>79</v>
      </c>
      <c r="M48" s="201"/>
      <c r="N48" s="216"/>
      <c r="O48" s="9"/>
      <c r="P48" s="9"/>
      <c r="Q48" s="9"/>
      <c r="R48" s="9"/>
      <c r="S48" s="28">
        <v>36930</v>
      </c>
      <c r="T48" s="55" t="s">
        <v>97</v>
      </c>
      <c r="U48" s="10">
        <v>11</v>
      </c>
      <c r="V48" s="10">
        <v>1</v>
      </c>
      <c r="W48" s="10" t="s">
        <v>87</v>
      </c>
      <c r="X48" s="10" t="s">
        <v>100</v>
      </c>
      <c r="Y48" s="10" t="s">
        <v>101</v>
      </c>
      <c r="Z48" s="10">
        <v>0</v>
      </c>
      <c r="AA48" s="54">
        <v>0</v>
      </c>
      <c r="AB48" s="10">
        <v>0</v>
      </c>
      <c r="AC48" s="54">
        <v>0</v>
      </c>
      <c r="AD48" s="10">
        <v>0</v>
      </c>
      <c r="AE48" s="54">
        <v>0</v>
      </c>
      <c r="AF48" s="10">
        <f t="shared" si="23"/>
        <v>0</v>
      </c>
      <c r="AG48" s="54">
        <f t="shared" si="24"/>
        <v>0</v>
      </c>
      <c r="AH48" s="10"/>
      <c r="AI48" s="54"/>
      <c r="AJ48" s="10">
        <v>1</v>
      </c>
      <c r="AK48" s="54">
        <v>237149</v>
      </c>
      <c r="AL48" s="10">
        <v>0</v>
      </c>
      <c r="AM48" s="54">
        <v>0</v>
      </c>
      <c r="AN48" s="10">
        <f t="shared" si="25"/>
        <v>1</v>
      </c>
      <c r="AO48" s="54">
        <f t="shared" si="26"/>
        <v>237149</v>
      </c>
      <c r="AP48" s="10">
        <v>0</v>
      </c>
      <c r="AQ48" s="54">
        <v>0</v>
      </c>
      <c r="AR48" s="10">
        <v>0</v>
      </c>
      <c r="AS48" s="54">
        <v>0</v>
      </c>
      <c r="AT48" s="10">
        <v>0</v>
      </c>
      <c r="AU48" s="54">
        <v>0</v>
      </c>
      <c r="AV48" s="10">
        <f t="shared" si="27"/>
        <v>0</v>
      </c>
      <c r="AW48" s="54">
        <f t="shared" si="28"/>
        <v>0</v>
      </c>
      <c r="AX48" s="10">
        <v>0</v>
      </c>
      <c r="AY48" s="54">
        <v>0</v>
      </c>
      <c r="AZ48" s="10">
        <v>0</v>
      </c>
      <c r="BA48" s="54">
        <v>0</v>
      </c>
      <c r="BB48" s="10">
        <v>0</v>
      </c>
      <c r="BC48" s="54">
        <v>0</v>
      </c>
      <c r="BD48" s="10">
        <f t="shared" si="29"/>
        <v>0</v>
      </c>
      <c r="BE48" s="54">
        <f t="shared" si="30"/>
        <v>0</v>
      </c>
      <c r="BF48" s="80">
        <f t="shared" si="31"/>
        <v>1</v>
      </c>
      <c r="BG48" s="88">
        <f t="shared" si="12"/>
        <v>237149</v>
      </c>
      <c r="BH48" s="11">
        <v>2</v>
      </c>
      <c r="BI48" s="50">
        <f t="shared" si="20"/>
        <v>284578.8</v>
      </c>
      <c r="BJ48" s="11">
        <v>3</v>
      </c>
      <c r="BK48" s="50">
        <f t="shared" si="21"/>
        <v>341494.56</v>
      </c>
      <c r="BL48" s="11">
        <v>4</v>
      </c>
      <c r="BM48" s="50">
        <f t="shared" si="22"/>
        <v>409793.47200000001</v>
      </c>
      <c r="BN48" s="1"/>
      <c r="BO48" s="1"/>
      <c r="BP48" s="1"/>
      <c r="BQ48" s="1"/>
      <c r="BR48" s="1"/>
      <c r="BS48" s="1"/>
      <c r="BT48" s="1"/>
      <c r="BU48" s="1"/>
      <c r="BV48" s="1"/>
    </row>
    <row r="49" spans="1:74" ht="66.599999999999994" customHeight="1" x14ac:dyDescent="0.25">
      <c r="A49" s="60"/>
      <c r="B49" s="62"/>
      <c r="C49" s="64"/>
      <c r="D49" s="67"/>
      <c r="E49" s="62"/>
      <c r="F49" s="70">
        <v>0</v>
      </c>
      <c r="G49" s="10" t="s">
        <v>100</v>
      </c>
      <c r="H49" s="10" t="s">
        <v>78</v>
      </c>
      <c r="I49" s="10">
        <v>157</v>
      </c>
      <c r="J49" s="10">
        <v>1</v>
      </c>
      <c r="K49" s="10">
        <v>0</v>
      </c>
      <c r="L49" s="10" t="s">
        <v>79</v>
      </c>
      <c r="M49" s="201"/>
      <c r="N49" s="216"/>
      <c r="O49" s="9"/>
      <c r="P49" s="9"/>
      <c r="Q49" s="9"/>
      <c r="R49" s="9"/>
      <c r="S49" s="28">
        <v>39200</v>
      </c>
      <c r="T49" s="55" t="s">
        <v>85</v>
      </c>
      <c r="U49" s="10">
        <v>11</v>
      </c>
      <c r="V49" s="10">
        <v>1</v>
      </c>
      <c r="W49" s="10" t="s">
        <v>87</v>
      </c>
      <c r="X49" s="10" t="s">
        <v>100</v>
      </c>
      <c r="Y49" s="10" t="s">
        <v>101</v>
      </c>
      <c r="Z49" s="10">
        <v>0</v>
      </c>
      <c r="AA49" s="54">
        <v>0</v>
      </c>
      <c r="AB49" s="10">
        <v>0</v>
      </c>
      <c r="AC49" s="54">
        <v>0</v>
      </c>
      <c r="AD49" s="10">
        <v>0</v>
      </c>
      <c r="AE49" s="54">
        <v>0</v>
      </c>
      <c r="AF49" s="10">
        <f t="shared" si="23"/>
        <v>0</v>
      </c>
      <c r="AG49" s="54">
        <f t="shared" si="24"/>
        <v>0</v>
      </c>
      <c r="AH49" s="10">
        <v>1</v>
      </c>
      <c r="AI49" s="54">
        <v>50000</v>
      </c>
      <c r="AJ49" s="10">
        <v>0</v>
      </c>
      <c r="AK49" s="54">
        <v>0</v>
      </c>
      <c r="AL49" s="10">
        <v>0</v>
      </c>
      <c r="AM49" s="54">
        <v>0</v>
      </c>
      <c r="AN49" s="10">
        <f t="shared" si="25"/>
        <v>1</v>
      </c>
      <c r="AO49" s="54">
        <f t="shared" si="26"/>
        <v>50000</v>
      </c>
      <c r="AP49" s="10">
        <v>0</v>
      </c>
      <c r="AQ49" s="54">
        <v>0</v>
      </c>
      <c r="AR49" s="10">
        <v>0</v>
      </c>
      <c r="AS49" s="54">
        <v>0</v>
      </c>
      <c r="AT49" s="10">
        <v>0</v>
      </c>
      <c r="AU49" s="54">
        <v>0</v>
      </c>
      <c r="AV49" s="10">
        <f t="shared" si="27"/>
        <v>0</v>
      </c>
      <c r="AW49" s="54">
        <f t="shared" si="28"/>
        <v>0</v>
      </c>
      <c r="AX49" s="10">
        <v>0</v>
      </c>
      <c r="AY49" s="54">
        <v>0</v>
      </c>
      <c r="AZ49" s="10">
        <v>0</v>
      </c>
      <c r="BA49" s="54">
        <v>0</v>
      </c>
      <c r="BB49" s="10">
        <v>0</v>
      </c>
      <c r="BC49" s="54">
        <v>0</v>
      </c>
      <c r="BD49" s="10">
        <f t="shared" si="29"/>
        <v>0</v>
      </c>
      <c r="BE49" s="54">
        <f t="shared" si="30"/>
        <v>0</v>
      </c>
      <c r="BF49" s="80">
        <f t="shared" si="31"/>
        <v>1</v>
      </c>
      <c r="BG49" s="88">
        <f t="shared" si="12"/>
        <v>50000</v>
      </c>
      <c r="BH49" s="11">
        <v>2</v>
      </c>
      <c r="BI49" s="50">
        <f t="shared" si="20"/>
        <v>60000</v>
      </c>
      <c r="BJ49" s="11">
        <v>3</v>
      </c>
      <c r="BK49" s="50">
        <f t="shared" si="21"/>
        <v>72000</v>
      </c>
      <c r="BL49" s="11">
        <v>4</v>
      </c>
      <c r="BM49" s="50">
        <f t="shared" si="22"/>
        <v>86400</v>
      </c>
      <c r="BN49" s="1"/>
      <c r="BO49" s="1"/>
      <c r="BP49" s="1"/>
      <c r="BQ49" s="1"/>
      <c r="BR49" s="1"/>
      <c r="BS49" s="1"/>
      <c r="BT49" s="1"/>
      <c r="BU49" s="1"/>
      <c r="BV49" s="1"/>
    </row>
    <row r="50" spans="1:74" ht="39" customHeight="1" x14ac:dyDescent="0.25">
      <c r="A50" s="60"/>
      <c r="B50" s="62"/>
      <c r="C50" s="64"/>
      <c r="D50" s="67"/>
      <c r="E50" s="62"/>
      <c r="F50" s="70">
        <v>0</v>
      </c>
      <c r="G50" s="10" t="s">
        <v>100</v>
      </c>
      <c r="H50" s="10" t="s">
        <v>78</v>
      </c>
      <c r="I50" s="10">
        <v>157</v>
      </c>
      <c r="J50" s="10">
        <v>1</v>
      </c>
      <c r="K50" s="10">
        <v>0</v>
      </c>
      <c r="L50" s="10" t="s">
        <v>79</v>
      </c>
      <c r="M50" s="202"/>
      <c r="N50" s="216"/>
      <c r="O50" s="9"/>
      <c r="P50" s="9"/>
      <c r="Q50" s="9"/>
      <c r="R50" s="9"/>
      <c r="S50" s="28">
        <v>39600</v>
      </c>
      <c r="T50" s="55" t="s">
        <v>86</v>
      </c>
      <c r="U50" s="10">
        <v>11</v>
      </c>
      <c r="V50" s="10">
        <v>1</v>
      </c>
      <c r="W50" s="10" t="s">
        <v>87</v>
      </c>
      <c r="X50" s="10" t="s">
        <v>100</v>
      </c>
      <c r="Y50" s="10" t="s">
        <v>101</v>
      </c>
      <c r="Z50" s="10">
        <v>0</v>
      </c>
      <c r="AA50" s="54">
        <v>0</v>
      </c>
      <c r="AB50" s="10">
        <v>0</v>
      </c>
      <c r="AC50" s="54">
        <v>0</v>
      </c>
      <c r="AD50" s="10">
        <v>0</v>
      </c>
      <c r="AE50" s="54">
        <v>0</v>
      </c>
      <c r="AF50" s="10">
        <f t="shared" si="23"/>
        <v>0</v>
      </c>
      <c r="AG50" s="54">
        <f t="shared" si="24"/>
        <v>0</v>
      </c>
      <c r="AH50" s="10">
        <v>1</v>
      </c>
      <c r="AI50" s="54">
        <v>200000</v>
      </c>
      <c r="AJ50" s="10">
        <v>0</v>
      </c>
      <c r="AK50" s="54">
        <v>0</v>
      </c>
      <c r="AL50" s="10">
        <v>0</v>
      </c>
      <c r="AM50" s="54">
        <v>0</v>
      </c>
      <c r="AN50" s="10">
        <f t="shared" si="25"/>
        <v>1</v>
      </c>
      <c r="AO50" s="54">
        <f t="shared" si="26"/>
        <v>200000</v>
      </c>
      <c r="AP50" s="10">
        <v>0</v>
      </c>
      <c r="AQ50" s="54">
        <v>0</v>
      </c>
      <c r="AR50" s="10">
        <v>0</v>
      </c>
      <c r="AS50" s="54">
        <v>0</v>
      </c>
      <c r="AT50" s="10">
        <v>0</v>
      </c>
      <c r="AU50" s="54">
        <v>0</v>
      </c>
      <c r="AV50" s="10">
        <f t="shared" si="27"/>
        <v>0</v>
      </c>
      <c r="AW50" s="54">
        <f t="shared" si="28"/>
        <v>0</v>
      </c>
      <c r="AX50" s="10">
        <v>0</v>
      </c>
      <c r="AY50" s="54">
        <v>0</v>
      </c>
      <c r="AZ50" s="10">
        <v>0</v>
      </c>
      <c r="BA50" s="54">
        <v>0</v>
      </c>
      <c r="BB50" s="10">
        <v>0</v>
      </c>
      <c r="BC50" s="54">
        <v>0</v>
      </c>
      <c r="BD50" s="10">
        <f t="shared" si="29"/>
        <v>0</v>
      </c>
      <c r="BE50" s="54">
        <f t="shared" si="30"/>
        <v>0</v>
      </c>
      <c r="BF50" s="80">
        <f t="shared" si="31"/>
        <v>1</v>
      </c>
      <c r="BG50" s="88">
        <f t="shared" si="12"/>
        <v>200000</v>
      </c>
      <c r="BH50" s="11">
        <v>2</v>
      </c>
      <c r="BI50" s="50">
        <f t="shared" si="20"/>
        <v>240000</v>
      </c>
      <c r="BJ50" s="11">
        <v>3</v>
      </c>
      <c r="BK50" s="50">
        <f t="shared" si="21"/>
        <v>288000</v>
      </c>
      <c r="BL50" s="11">
        <v>4</v>
      </c>
      <c r="BM50" s="50">
        <f t="shared" si="22"/>
        <v>345600</v>
      </c>
      <c r="BN50" s="1"/>
      <c r="BO50" s="1"/>
      <c r="BP50" s="1"/>
      <c r="BQ50" s="1"/>
      <c r="BR50" s="1"/>
      <c r="BS50" s="1"/>
      <c r="BT50" s="1"/>
      <c r="BU50" s="1"/>
      <c r="BV50" s="1"/>
    </row>
    <row r="51" spans="1:74" ht="84.75" customHeight="1" x14ac:dyDescent="0.25">
      <c r="A51" s="60"/>
      <c r="B51" s="62"/>
      <c r="C51" s="64"/>
      <c r="D51" s="67"/>
      <c r="E51" s="62"/>
      <c r="F51" s="70">
        <v>0</v>
      </c>
      <c r="G51" s="10" t="s">
        <v>100</v>
      </c>
      <c r="H51" s="10" t="s">
        <v>78</v>
      </c>
      <c r="I51" s="10">
        <v>157</v>
      </c>
      <c r="J51" s="10">
        <v>1</v>
      </c>
      <c r="K51" s="10">
        <v>0</v>
      </c>
      <c r="L51" s="10" t="s">
        <v>79</v>
      </c>
      <c r="M51" s="11">
        <v>3</v>
      </c>
      <c r="N51" s="57" t="s">
        <v>121</v>
      </c>
      <c r="O51" s="72"/>
      <c r="P51" s="72"/>
      <c r="Q51" s="72"/>
      <c r="R51" s="72"/>
      <c r="S51" s="10">
        <v>23200</v>
      </c>
      <c r="T51" s="10" t="s">
        <v>91</v>
      </c>
      <c r="U51" s="10">
        <v>11</v>
      </c>
      <c r="V51" s="10">
        <v>1</v>
      </c>
      <c r="W51" s="10" t="s">
        <v>87</v>
      </c>
      <c r="X51" s="10" t="s">
        <v>100</v>
      </c>
      <c r="Y51" s="10" t="s">
        <v>101</v>
      </c>
      <c r="Z51" s="10">
        <v>0</v>
      </c>
      <c r="AA51" s="54">
        <v>0</v>
      </c>
      <c r="AB51" s="10">
        <v>0</v>
      </c>
      <c r="AC51" s="54">
        <v>0</v>
      </c>
      <c r="AD51" s="10">
        <v>0</v>
      </c>
      <c r="AE51" s="54">
        <v>0</v>
      </c>
      <c r="AF51" s="10">
        <f t="shared" si="23"/>
        <v>0</v>
      </c>
      <c r="AG51" s="54">
        <f t="shared" si="24"/>
        <v>0</v>
      </c>
      <c r="AH51" s="10">
        <v>1</v>
      </c>
      <c r="AI51" s="54">
        <v>200000</v>
      </c>
      <c r="AJ51" s="10">
        <v>0</v>
      </c>
      <c r="AK51" s="54">
        <v>0</v>
      </c>
      <c r="AL51" s="10">
        <v>0</v>
      </c>
      <c r="AM51" s="54">
        <v>0</v>
      </c>
      <c r="AN51" s="10">
        <f t="shared" si="25"/>
        <v>1</v>
      </c>
      <c r="AO51" s="54">
        <f t="shared" si="26"/>
        <v>200000</v>
      </c>
      <c r="AP51" s="10">
        <v>0</v>
      </c>
      <c r="AQ51" s="54">
        <v>0</v>
      </c>
      <c r="AR51" s="10">
        <v>0</v>
      </c>
      <c r="AS51" s="54">
        <v>0</v>
      </c>
      <c r="AT51" s="10">
        <v>0</v>
      </c>
      <c r="AU51" s="54">
        <v>0</v>
      </c>
      <c r="AV51" s="10">
        <f t="shared" si="27"/>
        <v>0</v>
      </c>
      <c r="AW51" s="54">
        <f t="shared" si="28"/>
        <v>0</v>
      </c>
      <c r="AX51" s="10">
        <v>0</v>
      </c>
      <c r="AY51" s="54">
        <v>0</v>
      </c>
      <c r="AZ51" s="10">
        <v>0</v>
      </c>
      <c r="BA51" s="54">
        <v>0</v>
      </c>
      <c r="BB51" s="10">
        <v>0</v>
      </c>
      <c r="BC51" s="54">
        <v>0</v>
      </c>
      <c r="BD51" s="10">
        <f t="shared" si="29"/>
        <v>0</v>
      </c>
      <c r="BE51" s="54">
        <f t="shared" si="30"/>
        <v>0</v>
      </c>
      <c r="BF51" s="80">
        <f t="shared" si="31"/>
        <v>1</v>
      </c>
      <c r="BG51" s="88">
        <f t="shared" si="12"/>
        <v>200000</v>
      </c>
      <c r="BH51" s="11">
        <v>2</v>
      </c>
      <c r="BI51" s="50">
        <f t="shared" si="20"/>
        <v>240000</v>
      </c>
      <c r="BJ51" s="11">
        <v>3</v>
      </c>
      <c r="BK51" s="50">
        <f t="shared" si="21"/>
        <v>288000</v>
      </c>
      <c r="BL51" s="11">
        <v>4</v>
      </c>
      <c r="BM51" s="50">
        <f t="shared" si="22"/>
        <v>345600</v>
      </c>
      <c r="BN51" s="1"/>
      <c r="BO51" s="1"/>
      <c r="BP51" s="1"/>
      <c r="BQ51" s="1"/>
      <c r="BR51" s="1"/>
      <c r="BS51" s="1"/>
      <c r="BT51" s="1"/>
      <c r="BU51" s="1"/>
      <c r="BV51" s="1"/>
    </row>
    <row r="52" spans="1:74" ht="123" customHeight="1" x14ac:dyDescent="0.25">
      <c r="A52" s="60"/>
      <c r="B52" s="62"/>
      <c r="C52" s="64"/>
      <c r="D52" s="67"/>
      <c r="E52" s="62"/>
      <c r="F52" s="70">
        <v>0</v>
      </c>
      <c r="G52" s="10" t="s">
        <v>100</v>
      </c>
      <c r="H52" s="10" t="s">
        <v>78</v>
      </c>
      <c r="I52" s="10">
        <v>157</v>
      </c>
      <c r="J52" s="10">
        <v>1</v>
      </c>
      <c r="K52" s="10">
        <v>0</v>
      </c>
      <c r="L52" s="10" t="s">
        <v>79</v>
      </c>
      <c r="M52" s="11">
        <v>4</v>
      </c>
      <c r="N52" s="58" t="s">
        <v>88</v>
      </c>
      <c r="O52" s="9"/>
      <c r="P52" s="9"/>
      <c r="Q52" s="9"/>
      <c r="R52" s="9"/>
      <c r="S52" s="10">
        <v>42240</v>
      </c>
      <c r="T52" s="10" t="s">
        <v>89</v>
      </c>
      <c r="U52" s="132">
        <v>11</v>
      </c>
      <c r="V52" s="10">
        <v>1</v>
      </c>
      <c r="W52" s="10" t="s">
        <v>87</v>
      </c>
      <c r="X52" s="10" t="s">
        <v>100</v>
      </c>
      <c r="Y52" s="10" t="s">
        <v>101</v>
      </c>
      <c r="Z52" s="10">
        <v>0</v>
      </c>
      <c r="AA52" s="54">
        <v>0</v>
      </c>
      <c r="AB52" s="10">
        <v>0</v>
      </c>
      <c r="AC52" s="54">
        <v>0</v>
      </c>
      <c r="AD52" s="10">
        <v>0</v>
      </c>
      <c r="AE52" s="54">
        <v>0</v>
      </c>
      <c r="AF52" s="10">
        <f t="shared" si="23"/>
        <v>0</v>
      </c>
      <c r="AG52" s="54">
        <f t="shared" si="24"/>
        <v>0</v>
      </c>
      <c r="AH52" s="10">
        <v>0</v>
      </c>
      <c r="AI52" s="54">
        <v>0</v>
      </c>
      <c r="AJ52" s="10">
        <v>0</v>
      </c>
      <c r="AK52" s="54">
        <v>0</v>
      </c>
      <c r="AL52" s="10">
        <v>1</v>
      </c>
      <c r="AM52" s="54">
        <v>45000000</v>
      </c>
      <c r="AN52" s="10">
        <f t="shared" si="25"/>
        <v>1</v>
      </c>
      <c r="AO52" s="54">
        <f t="shared" si="26"/>
        <v>45000000</v>
      </c>
      <c r="AP52" s="10">
        <v>0</v>
      </c>
      <c r="AQ52" s="54">
        <v>0</v>
      </c>
      <c r="AR52" s="10">
        <v>0</v>
      </c>
      <c r="AS52" s="54">
        <v>0</v>
      </c>
      <c r="AT52" s="10">
        <v>0</v>
      </c>
      <c r="AU52" s="54">
        <v>0</v>
      </c>
      <c r="AV52" s="10">
        <f t="shared" si="27"/>
        <v>0</v>
      </c>
      <c r="AW52" s="54">
        <f t="shared" si="28"/>
        <v>0</v>
      </c>
      <c r="AX52" s="10">
        <v>0</v>
      </c>
      <c r="AY52" s="54">
        <v>0</v>
      </c>
      <c r="AZ52" s="10">
        <v>0</v>
      </c>
      <c r="BA52" s="54">
        <v>0</v>
      </c>
      <c r="BB52" s="10">
        <v>0</v>
      </c>
      <c r="BC52" s="54">
        <v>0</v>
      </c>
      <c r="BD52" s="10">
        <f t="shared" si="29"/>
        <v>0</v>
      </c>
      <c r="BE52" s="54">
        <f t="shared" si="30"/>
        <v>0</v>
      </c>
      <c r="BF52" s="80">
        <f t="shared" si="31"/>
        <v>1</v>
      </c>
      <c r="BG52" s="88">
        <f t="shared" si="12"/>
        <v>45000000</v>
      </c>
      <c r="BH52" s="11">
        <v>2</v>
      </c>
      <c r="BI52" s="50">
        <f t="shared" si="20"/>
        <v>54000000</v>
      </c>
      <c r="BJ52" s="11">
        <v>3</v>
      </c>
      <c r="BK52" s="50">
        <f t="shared" si="21"/>
        <v>64800000</v>
      </c>
      <c r="BL52" s="11">
        <v>4</v>
      </c>
      <c r="BM52" s="50">
        <f t="shared" si="22"/>
        <v>77760000</v>
      </c>
      <c r="BN52" s="1"/>
      <c r="BO52" s="1"/>
      <c r="BP52" s="1"/>
      <c r="BQ52" s="1"/>
      <c r="BR52" s="1"/>
      <c r="BS52" s="1"/>
      <c r="BT52" s="1"/>
      <c r="BU52" s="1"/>
      <c r="BV52" s="1"/>
    </row>
    <row r="53" spans="1:74" ht="41.45" customHeight="1" x14ac:dyDescent="0.25">
      <c r="A53" s="60"/>
      <c r="B53" s="62"/>
      <c r="C53" s="64"/>
      <c r="D53" s="68"/>
      <c r="E53" s="66"/>
      <c r="F53" s="70">
        <v>0</v>
      </c>
      <c r="G53" s="10" t="s">
        <v>100</v>
      </c>
      <c r="H53" s="10" t="s">
        <v>78</v>
      </c>
      <c r="I53" s="10">
        <v>157</v>
      </c>
      <c r="J53" s="10">
        <v>1</v>
      </c>
      <c r="K53" s="10">
        <v>0</v>
      </c>
      <c r="L53" s="10" t="s">
        <v>79</v>
      </c>
      <c r="M53" s="203">
        <v>5</v>
      </c>
      <c r="N53" s="217" t="s">
        <v>124</v>
      </c>
      <c r="O53" s="9"/>
      <c r="P53" s="9"/>
      <c r="Q53" s="9"/>
      <c r="R53" s="9"/>
      <c r="S53" s="10">
        <v>26110</v>
      </c>
      <c r="T53" s="10" t="s">
        <v>123</v>
      </c>
      <c r="U53" s="10">
        <v>11</v>
      </c>
      <c r="V53" s="10">
        <v>1</v>
      </c>
      <c r="W53" s="10" t="s">
        <v>87</v>
      </c>
      <c r="X53" s="10" t="s">
        <v>100</v>
      </c>
      <c r="Y53" s="10" t="s">
        <v>101</v>
      </c>
      <c r="Z53" s="10">
        <v>0</v>
      </c>
      <c r="AA53" s="54">
        <v>0</v>
      </c>
      <c r="AB53" s="10">
        <v>0</v>
      </c>
      <c r="AC53" s="54">
        <v>0</v>
      </c>
      <c r="AD53" s="10">
        <v>0</v>
      </c>
      <c r="AE53" s="54">
        <v>0</v>
      </c>
      <c r="AF53" s="10">
        <f t="shared" si="23"/>
        <v>0</v>
      </c>
      <c r="AG53" s="54">
        <f t="shared" si="24"/>
        <v>0</v>
      </c>
      <c r="AH53" s="10">
        <v>0</v>
      </c>
      <c r="AI53" s="54">
        <v>0</v>
      </c>
      <c r="AJ53" s="10">
        <v>1</v>
      </c>
      <c r="AK53" s="54">
        <v>80000</v>
      </c>
      <c r="AL53" s="10">
        <v>0</v>
      </c>
      <c r="AM53" s="54">
        <v>0</v>
      </c>
      <c r="AN53" s="10">
        <f t="shared" si="25"/>
        <v>1</v>
      </c>
      <c r="AO53" s="54">
        <f t="shared" si="26"/>
        <v>80000</v>
      </c>
      <c r="AP53" s="10">
        <v>0</v>
      </c>
      <c r="AQ53" s="54">
        <v>0</v>
      </c>
      <c r="AR53" s="10">
        <v>0</v>
      </c>
      <c r="AS53" s="54">
        <v>0</v>
      </c>
      <c r="AT53" s="10">
        <v>0</v>
      </c>
      <c r="AU53" s="54">
        <v>0</v>
      </c>
      <c r="AV53" s="10">
        <f t="shared" si="27"/>
        <v>0</v>
      </c>
      <c r="AW53" s="54">
        <f t="shared" si="28"/>
        <v>0</v>
      </c>
      <c r="AX53" s="10">
        <v>0</v>
      </c>
      <c r="AY53" s="54">
        <v>0</v>
      </c>
      <c r="AZ53" s="10">
        <v>0</v>
      </c>
      <c r="BA53" s="54">
        <v>0</v>
      </c>
      <c r="BB53" s="10">
        <v>0</v>
      </c>
      <c r="BC53" s="54">
        <v>0</v>
      </c>
      <c r="BD53" s="10">
        <f t="shared" si="29"/>
        <v>0</v>
      </c>
      <c r="BE53" s="54">
        <f t="shared" si="30"/>
        <v>0</v>
      </c>
      <c r="BF53" s="80">
        <f t="shared" si="31"/>
        <v>1</v>
      </c>
      <c r="BG53" s="88">
        <f t="shared" si="12"/>
        <v>80000</v>
      </c>
      <c r="BH53" s="11">
        <v>2</v>
      </c>
      <c r="BI53" s="50">
        <f t="shared" si="20"/>
        <v>96000</v>
      </c>
      <c r="BJ53" s="11">
        <v>3</v>
      </c>
      <c r="BK53" s="50">
        <f t="shared" si="21"/>
        <v>115200</v>
      </c>
      <c r="BL53" s="11">
        <v>4</v>
      </c>
      <c r="BM53" s="50">
        <f t="shared" si="22"/>
        <v>138240</v>
      </c>
      <c r="BN53" s="1"/>
      <c r="BO53" s="1"/>
      <c r="BP53" s="1"/>
      <c r="BQ53" s="1"/>
      <c r="BR53" s="1"/>
      <c r="BS53" s="1"/>
      <c r="BT53" s="1"/>
      <c r="BU53" s="1"/>
      <c r="BV53" s="1"/>
    </row>
    <row r="54" spans="1:74" ht="182.45" customHeight="1" x14ac:dyDescent="0.25">
      <c r="A54" s="61"/>
      <c r="B54" s="26"/>
      <c r="C54" s="65"/>
      <c r="D54" s="69"/>
      <c r="E54" s="59"/>
      <c r="F54" s="70">
        <v>0</v>
      </c>
      <c r="G54" s="10" t="s">
        <v>100</v>
      </c>
      <c r="H54" s="10" t="s">
        <v>78</v>
      </c>
      <c r="I54" s="10">
        <v>157</v>
      </c>
      <c r="J54" s="10">
        <v>1</v>
      </c>
      <c r="K54" s="10">
        <v>0</v>
      </c>
      <c r="L54" s="10" t="s">
        <v>79</v>
      </c>
      <c r="M54" s="204"/>
      <c r="N54" s="218"/>
      <c r="O54" s="9"/>
      <c r="P54" s="9"/>
      <c r="Q54" s="9"/>
      <c r="R54" s="9"/>
      <c r="S54" s="10">
        <v>26210</v>
      </c>
      <c r="T54" s="10" t="s">
        <v>92</v>
      </c>
      <c r="U54" s="10">
        <v>11</v>
      </c>
      <c r="V54" s="10">
        <v>1</v>
      </c>
      <c r="W54" s="10" t="s">
        <v>87</v>
      </c>
      <c r="X54" s="10" t="s">
        <v>100</v>
      </c>
      <c r="Y54" s="10" t="s">
        <v>101</v>
      </c>
      <c r="Z54" s="10">
        <v>0</v>
      </c>
      <c r="AA54" s="54">
        <v>0</v>
      </c>
      <c r="AB54" s="10">
        <v>0</v>
      </c>
      <c r="AC54" s="54">
        <v>0</v>
      </c>
      <c r="AD54" s="10">
        <v>0</v>
      </c>
      <c r="AE54" s="54">
        <v>0</v>
      </c>
      <c r="AF54" s="10">
        <f t="shared" si="23"/>
        <v>0</v>
      </c>
      <c r="AG54" s="54">
        <f t="shared" si="24"/>
        <v>0</v>
      </c>
      <c r="AH54" s="10">
        <v>0</v>
      </c>
      <c r="AI54" s="54">
        <v>0</v>
      </c>
      <c r="AJ54" s="10">
        <v>0</v>
      </c>
      <c r="AK54" s="54">
        <v>0</v>
      </c>
      <c r="AL54" s="10">
        <v>1</v>
      </c>
      <c r="AM54" s="54">
        <v>235470</v>
      </c>
      <c r="AN54" s="10">
        <f t="shared" si="25"/>
        <v>1</v>
      </c>
      <c r="AO54" s="54">
        <f t="shared" si="26"/>
        <v>235470</v>
      </c>
      <c r="AP54" s="10">
        <v>0</v>
      </c>
      <c r="AQ54" s="54">
        <v>0</v>
      </c>
      <c r="AR54" s="10">
        <v>0</v>
      </c>
      <c r="AS54" s="54">
        <v>0</v>
      </c>
      <c r="AT54" s="10">
        <v>1</v>
      </c>
      <c r="AU54" s="54">
        <v>235470</v>
      </c>
      <c r="AV54" s="10">
        <f t="shared" si="27"/>
        <v>1</v>
      </c>
      <c r="AW54" s="54">
        <f t="shared" si="28"/>
        <v>235470</v>
      </c>
      <c r="AX54" s="10">
        <v>0</v>
      </c>
      <c r="AY54" s="54">
        <v>0</v>
      </c>
      <c r="AZ54" s="10">
        <v>0</v>
      </c>
      <c r="BA54" s="54">
        <v>0</v>
      </c>
      <c r="BB54" s="10">
        <v>0</v>
      </c>
      <c r="BC54" s="54">
        <v>0</v>
      </c>
      <c r="BD54" s="10">
        <f t="shared" si="29"/>
        <v>0</v>
      </c>
      <c r="BE54" s="54">
        <f t="shared" si="30"/>
        <v>0</v>
      </c>
      <c r="BF54" s="80">
        <f t="shared" si="31"/>
        <v>2</v>
      </c>
      <c r="BG54" s="88">
        <f t="shared" si="12"/>
        <v>470940</v>
      </c>
      <c r="BH54" s="11">
        <v>4</v>
      </c>
      <c r="BI54" s="50">
        <f t="shared" si="20"/>
        <v>565128</v>
      </c>
      <c r="BJ54" s="11">
        <v>6</v>
      </c>
      <c r="BK54" s="50">
        <f t="shared" si="21"/>
        <v>678153.6</v>
      </c>
      <c r="BL54" s="11">
        <v>8</v>
      </c>
      <c r="BM54" s="50">
        <f t="shared" si="22"/>
        <v>813784.32</v>
      </c>
      <c r="BN54" s="1"/>
      <c r="BO54" s="1"/>
      <c r="BP54" s="1"/>
      <c r="BQ54" s="1"/>
      <c r="BR54" s="1"/>
      <c r="BS54" s="1"/>
      <c r="BT54" s="1"/>
      <c r="BU54" s="1"/>
      <c r="BV54" s="1"/>
    </row>
    <row r="55" spans="1:74" x14ac:dyDescent="0.25">
      <c r="A55" s="75"/>
      <c r="B55" s="76"/>
      <c r="C55" s="76"/>
      <c r="D55" s="77"/>
      <c r="E55" s="77"/>
      <c r="F55" s="76"/>
      <c r="G55" s="78"/>
      <c r="H55" s="79"/>
      <c r="I55" s="79"/>
      <c r="J55" s="79"/>
      <c r="K55" s="79"/>
      <c r="L55" s="79"/>
      <c r="M55" s="80"/>
      <c r="N55" s="81"/>
      <c r="O55" s="81"/>
      <c r="P55" s="81"/>
      <c r="Q55" s="81"/>
      <c r="R55" s="81"/>
      <c r="S55" s="81"/>
      <c r="T55" s="79"/>
      <c r="U55" s="79"/>
      <c r="V55" s="79"/>
      <c r="W55" s="81"/>
      <c r="X55" s="79"/>
      <c r="Y55" s="81"/>
      <c r="Z55" s="82">
        <f>SUM(Z27:Z54)</f>
        <v>8</v>
      </c>
      <c r="AA55" s="83">
        <f t="shared" ref="AA55:AP55" si="32">SUM(AA27:AA54)</f>
        <v>3880121.99</v>
      </c>
      <c r="AB55" s="82">
        <f>SUM(AB27:AB54)</f>
        <v>8</v>
      </c>
      <c r="AC55" s="83">
        <f t="shared" si="32"/>
        <v>3880121.99</v>
      </c>
      <c r="AD55" s="82">
        <f t="shared" si="32"/>
        <v>9</v>
      </c>
      <c r="AE55" s="83">
        <f t="shared" si="32"/>
        <v>3900121.99</v>
      </c>
      <c r="AF55" s="82">
        <f t="shared" si="32"/>
        <v>25</v>
      </c>
      <c r="AG55" s="83">
        <f t="shared" si="32"/>
        <v>11660365.970000001</v>
      </c>
      <c r="AH55" s="82">
        <f>SUM(AH27:AH54)</f>
        <v>14</v>
      </c>
      <c r="AI55" s="83">
        <f t="shared" si="32"/>
        <v>4819121.99</v>
      </c>
      <c r="AJ55" s="82">
        <f t="shared" si="32"/>
        <v>12</v>
      </c>
      <c r="AK55" s="83">
        <f t="shared" si="32"/>
        <v>4847270.99</v>
      </c>
      <c r="AL55" s="82">
        <f t="shared" si="32"/>
        <v>16</v>
      </c>
      <c r="AM55" s="83">
        <f t="shared" si="32"/>
        <v>53024997.990000002</v>
      </c>
      <c r="AN55" s="82">
        <f t="shared" si="32"/>
        <v>42</v>
      </c>
      <c r="AO55" s="83">
        <f t="shared" si="32"/>
        <v>62691390.969999999</v>
      </c>
      <c r="AP55" s="82">
        <f t="shared" si="32"/>
        <v>8</v>
      </c>
      <c r="AQ55" s="83">
        <f>SUM(AQ27:AQ54)</f>
        <v>3880121.99</v>
      </c>
      <c r="AR55" s="82">
        <f t="shared" ref="AR55" si="33">SUM(AR27:AR54)</f>
        <v>8</v>
      </c>
      <c r="AS55" s="83">
        <f t="shared" ref="AS55" si="34">SUM(AS27:AS54)</f>
        <v>3880121.99</v>
      </c>
      <c r="AT55" s="82">
        <f t="shared" ref="AT55" si="35">SUM(AT27:AT54)</f>
        <v>11</v>
      </c>
      <c r="AU55" s="83">
        <f t="shared" ref="AU55" si="36">SUM(AU27:AU54)</f>
        <v>4273591.99</v>
      </c>
      <c r="AV55" s="82">
        <f t="shared" ref="AV55" si="37">SUM(AV27:AV54)</f>
        <v>27</v>
      </c>
      <c r="AW55" s="83">
        <f t="shared" ref="AW55" si="38">SUM(AW27:AW54)</f>
        <v>12033835.970000001</v>
      </c>
      <c r="AX55" s="82">
        <f t="shared" ref="AX55" si="39">SUM(AX27:AX54)</f>
        <v>8</v>
      </c>
      <c r="AY55" s="83">
        <f t="shared" ref="AY55" si="40">SUM(AY27:AY54)</f>
        <v>3880121.99</v>
      </c>
      <c r="AZ55" s="82">
        <f t="shared" ref="AZ55" si="41">SUM(AZ27:AZ54)</f>
        <v>10</v>
      </c>
      <c r="BA55" s="83">
        <f t="shared" ref="BA55" si="42">SUM(BA27:BA54)</f>
        <v>4145823.6100000003</v>
      </c>
      <c r="BB55" s="82">
        <f t="shared" ref="BB55" si="43">SUM(BB27:BB54)</f>
        <v>10</v>
      </c>
      <c r="BC55" s="83">
        <f t="shared" ref="BC55" si="44">SUM(BC27:BC54)</f>
        <v>7431528.4100000001</v>
      </c>
      <c r="BD55" s="82">
        <f t="shared" ref="BD55" si="45">SUM(BD27:BD54)</f>
        <v>28</v>
      </c>
      <c r="BE55" s="83">
        <f t="shared" ref="BE55" si="46">SUM(BE27:BE54)</f>
        <v>15457474.010000002</v>
      </c>
      <c r="BF55" s="84">
        <f t="shared" ref="BF55:BH55" si="47">SUM(BF27:BF54)</f>
        <v>122</v>
      </c>
      <c r="BG55" s="85">
        <f>SUM(BG27:BG54)</f>
        <v>101843067</v>
      </c>
      <c r="BH55" s="73">
        <f t="shared" si="47"/>
        <v>188</v>
      </c>
      <c r="BI55" s="56">
        <f>SUM(BI27:BI54)</f>
        <v>122211680.39999999</v>
      </c>
      <c r="BJ55" s="74">
        <f t="shared" ref="BJ55:BM55" si="48">SUM(BJ27:BJ54)</f>
        <v>210</v>
      </c>
      <c r="BK55" s="56">
        <f t="shared" si="48"/>
        <v>146654016.47999999</v>
      </c>
      <c r="BL55" s="74">
        <f t="shared" si="48"/>
        <v>232</v>
      </c>
      <c r="BM55" s="56">
        <f t="shared" si="48"/>
        <v>175984819.77600002</v>
      </c>
      <c r="BN55" s="1"/>
      <c r="BO55" s="1"/>
      <c r="BP55" s="1"/>
      <c r="BQ55" s="1"/>
      <c r="BR55" s="1"/>
      <c r="BS55" s="1"/>
      <c r="BT55" s="1"/>
      <c r="BU55" s="1"/>
      <c r="BV55" s="1"/>
    </row>
  </sheetData>
  <mergeCells count="90">
    <mergeCell ref="H23:L24"/>
    <mergeCell ref="H25:H26"/>
    <mergeCell ref="I25:I26"/>
    <mergeCell ref="J25:J26"/>
    <mergeCell ref="K25:K26"/>
    <mergeCell ref="L25:L26"/>
    <mergeCell ref="A23:G24"/>
    <mergeCell ref="G25:G26"/>
    <mergeCell ref="A25:A26"/>
    <mergeCell ref="F25:F26"/>
    <mergeCell ref="B25:B26"/>
    <mergeCell ref="C25:C26"/>
    <mergeCell ref="D25:D26"/>
    <mergeCell ref="E25:E26"/>
    <mergeCell ref="A9:B9"/>
    <mergeCell ref="A10:B10"/>
    <mergeCell ref="A11:B11"/>
    <mergeCell ref="A12:B12"/>
    <mergeCell ref="A13:B13"/>
    <mergeCell ref="A14:B14"/>
    <mergeCell ref="A15:B15"/>
    <mergeCell ref="A16:B17"/>
    <mergeCell ref="D20:W20"/>
    <mergeCell ref="D21:W21"/>
    <mergeCell ref="C14:W14"/>
    <mergeCell ref="C15:W15"/>
    <mergeCell ref="D16:W16"/>
    <mergeCell ref="D17:W17"/>
    <mergeCell ref="D18:W18"/>
    <mergeCell ref="A18:B22"/>
    <mergeCell ref="B6:M7"/>
    <mergeCell ref="AT24:AU25"/>
    <mergeCell ref="Y24:Y26"/>
    <mergeCell ref="Z24:AA25"/>
    <mergeCell ref="X24:X26"/>
    <mergeCell ref="O24:O26"/>
    <mergeCell ref="AN24:AO25"/>
    <mergeCell ref="AP24:AQ25"/>
    <mergeCell ref="D22:W22"/>
    <mergeCell ref="U24:U26"/>
    <mergeCell ref="V24:V26"/>
    <mergeCell ref="W24:W26"/>
    <mergeCell ref="T24:T26"/>
    <mergeCell ref="P24:P26"/>
    <mergeCell ref="Q24:Q26"/>
    <mergeCell ref="D19:W19"/>
    <mergeCell ref="BH23:BM24"/>
    <mergeCell ref="BH25:BI25"/>
    <mergeCell ref="BJ25:BK25"/>
    <mergeCell ref="BL25:BM25"/>
    <mergeCell ref="AB24:AC25"/>
    <mergeCell ref="AD24:AE25"/>
    <mergeCell ref="AF24:AG25"/>
    <mergeCell ref="AH24:AI25"/>
    <mergeCell ref="AJ24:AK25"/>
    <mergeCell ref="BB24:BC25"/>
    <mergeCell ref="BD24:BE25"/>
    <mergeCell ref="BF24:BG25"/>
    <mergeCell ref="AR24:AS25"/>
    <mergeCell ref="AX24:AY25"/>
    <mergeCell ref="M23:BG23"/>
    <mergeCell ref="AL24:AM25"/>
    <mergeCell ref="C9:W9"/>
    <mergeCell ref="C10:W10"/>
    <mergeCell ref="C11:W11"/>
    <mergeCell ref="C12:W12"/>
    <mergeCell ref="C13:W13"/>
    <mergeCell ref="M27:M36"/>
    <mergeCell ref="M37:M50"/>
    <mergeCell ref="M53:M54"/>
    <mergeCell ref="AZ24:BA25"/>
    <mergeCell ref="AV24:AW25"/>
    <mergeCell ref="S24:S26"/>
    <mergeCell ref="N24:N26"/>
    <mergeCell ref="N37:N50"/>
    <mergeCell ref="N53:N54"/>
    <mergeCell ref="N27:N36"/>
    <mergeCell ref="M24:M26"/>
    <mergeCell ref="R24:R26"/>
    <mergeCell ref="D27:D35"/>
    <mergeCell ref="D36:D40"/>
    <mergeCell ref="E27:E35"/>
    <mergeCell ref="E36:E39"/>
    <mergeCell ref="A36:A38"/>
    <mergeCell ref="B36:B37"/>
    <mergeCell ref="C36:C37"/>
    <mergeCell ref="A27:A31"/>
    <mergeCell ref="C27:C28"/>
    <mergeCell ref="B27:B32"/>
    <mergeCell ref="C30:C31"/>
  </mergeCells>
  <phoneticPr fontId="21" type="noConversion"/>
  <dataValidations count="5">
    <dataValidation type="list" allowBlank="1" showErrorMessage="1" sqref="D16" xr:uid="{00000000-0002-0000-0000-000000000000}">
      <formula1>objetivosvp</formula1>
    </dataValidation>
    <dataValidation type="list" allowBlank="1" showErrorMessage="1" sqref="D22" xr:uid="{00000000-0002-0000-0000-000001000000}">
      <formula1>resultadoss2</formula1>
    </dataValidation>
    <dataValidation type="list" allowBlank="1" showErrorMessage="1" sqref="D17" xr:uid="{00000000-0002-0000-0000-000002000000}">
      <formula1>metavp</formula1>
    </dataValidation>
    <dataValidation type="list" allowBlank="1" showErrorMessage="1" sqref="D21" xr:uid="{00000000-0002-0000-0000-000003000000}">
      <formula1>resultadoss1</formula1>
    </dataValidation>
    <dataValidation type="list" allowBlank="1" showErrorMessage="1" sqref="D18" xr:uid="{00000000-0002-0000-0000-000004000000}">
      <formula1>objetivopeg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2D53B-2A32-48FE-A198-BC7A945DD94F}">
  <sheetPr>
    <tabColor rgb="FF92D050"/>
  </sheetPr>
  <dimension ref="A1:BV57"/>
  <sheetViews>
    <sheetView tabSelected="1" topLeftCell="AH16" zoomScale="70" zoomScaleNormal="70" workbookViewId="0">
      <selection activeCell="BO23" sqref="BO23"/>
    </sheetView>
  </sheetViews>
  <sheetFormatPr baseColWidth="10" defaultColWidth="11.5703125" defaultRowHeight="15" x14ac:dyDescent="0.25"/>
  <cols>
    <col min="1" max="1" width="23" customWidth="1"/>
    <col min="2" max="2" width="27.28515625" customWidth="1"/>
    <col min="3" max="3" width="22.7109375" customWidth="1"/>
    <col min="4" max="4" width="25.140625" customWidth="1"/>
    <col min="5" max="6" width="26.42578125" customWidth="1"/>
    <col min="7" max="7" width="25.28515625" customWidth="1"/>
    <col min="8" max="11" width="12.140625" style="48" customWidth="1"/>
    <col min="12" max="12" width="17.7109375" style="48" customWidth="1"/>
    <col min="13" max="13" width="6.42578125" customWidth="1"/>
    <col min="14" max="14" width="29.140625" customWidth="1"/>
    <col min="15" max="19" width="14.42578125" customWidth="1"/>
    <col min="20" max="20" width="21.7109375" style="48" customWidth="1"/>
    <col min="21" max="22" width="17.28515625" style="40" customWidth="1"/>
    <col min="23" max="23" width="17.42578125" customWidth="1"/>
    <col min="24" max="24" width="15.7109375" style="40" customWidth="1"/>
    <col min="25" max="25" width="19.140625" customWidth="1"/>
    <col min="26" max="26" width="10.7109375" style="40" customWidth="1"/>
    <col min="27" max="27" width="14.7109375" customWidth="1"/>
    <col min="28" max="28" width="7.28515625" customWidth="1"/>
    <col min="29" max="29" width="16.5703125" customWidth="1"/>
    <col min="30" max="30" width="7.28515625" customWidth="1"/>
    <col min="31" max="31" width="15" customWidth="1"/>
    <col min="32" max="32" width="7.28515625" customWidth="1"/>
    <col min="33" max="33" width="18.85546875" customWidth="1"/>
    <col min="34" max="34" width="7.28515625" customWidth="1"/>
    <col min="35" max="35" width="14.7109375" customWidth="1"/>
    <col min="36" max="36" width="7.28515625" customWidth="1"/>
    <col min="37" max="37" width="14.42578125" customWidth="1"/>
    <col min="38" max="38" width="7.28515625" customWidth="1"/>
    <col min="39" max="39" width="18.7109375" customWidth="1"/>
    <col min="40" max="40" width="7.28515625" customWidth="1"/>
    <col min="41" max="41" width="20.5703125" customWidth="1"/>
    <col min="42" max="42" width="7.28515625" customWidth="1"/>
    <col min="43" max="43" width="15.140625" customWidth="1"/>
    <col min="44" max="44" width="7.28515625" customWidth="1"/>
    <col min="45" max="45" width="16.140625" customWidth="1"/>
    <col min="46" max="46" width="7.28515625" customWidth="1"/>
    <col min="47" max="47" width="16.42578125" customWidth="1"/>
    <col min="48" max="48" width="7.28515625" customWidth="1"/>
    <col min="49" max="49" width="17.5703125" customWidth="1"/>
    <col min="50" max="50" width="7.28515625" customWidth="1"/>
    <col min="51" max="51" width="15.140625" customWidth="1"/>
    <col min="52" max="52" width="7.28515625" customWidth="1"/>
    <col min="53" max="53" width="16.5703125" customWidth="1"/>
    <col min="54" max="54" width="6.7109375" customWidth="1"/>
    <col min="55" max="55" width="16" customWidth="1"/>
    <col min="56" max="56" width="7.28515625" customWidth="1"/>
    <col min="57" max="57" width="21.28515625" customWidth="1"/>
    <col min="59" max="59" width="22.140625" style="40" customWidth="1"/>
    <col min="60" max="60" width="0" hidden="1" customWidth="1"/>
    <col min="61" max="61" width="16.85546875" hidden="1" customWidth="1"/>
    <col min="62" max="62" width="0" hidden="1" customWidth="1"/>
    <col min="63" max="63" width="15.5703125" hidden="1" customWidth="1"/>
    <col min="64" max="64" width="0" hidden="1" customWidth="1"/>
    <col min="65" max="65" width="14.28515625" hidden="1" customWidth="1"/>
    <col min="66" max="66" width="19.28515625" customWidth="1"/>
  </cols>
  <sheetData>
    <row r="1" spans="1:74" x14ac:dyDescent="0.25">
      <c r="B1" s="21"/>
      <c r="C1" s="21"/>
      <c r="D1" s="21"/>
      <c r="E1" s="21"/>
      <c r="F1" s="21"/>
      <c r="G1" s="21"/>
      <c r="H1" s="44"/>
      <c r="I1" s="44"/>
      <c r="J1" s="44"/>
      <c r="K1" s="44"/>
      <c r="L1" s="44"/>
      <c r="M1" s="21"/>
      <c r="N1" s="1"/>
      <c r="O1" s="1"/>
      <c r="P1" s="1"/>
      <c r="Q1" s="1"/>
      <c r="R1" s="1"/>
      <c r="S1" s="1"/>
      <c r="T1" s="47"/>
      <c r="U1" s="35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</row>
    <row r="2" spans="1:74" x14ac:dyDescent="0.25">
      <c r="B2" s="21"/>
      <c r="C2" s="22"/>
      <c r="D2" s="22"/>
      <c r="E2" s="22"/>
      <c r="F2" s="22"/>
      <c r="G2" s="22"/>
      <c r="H2" s="45"/>
      <c r="I2" s="45"/>
      <c r="J2" s="45"/>
      <c r="K2" s="45"/>
      <c r="L2" s="45"/>
      <c r="M2" s="22"/>
      <c r="N2" s="2"/>
      <c r="O2" s="2"/>
      <c r="P2" s="2"/>
      <c r="Q2" s="2"/>
      <c r="R2" s="2"/>
      <c r="S2" s="2"/>
      <c r="T2" s="5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</row>
    <row r="3" spans="1:74" x14ac:dyDescent="0.25">
      <c r="B3" s="21"/>
      <c r="C3" s="22"/>
      <c r="D3" s="22"/>
      <c r="E3" s="22"/>
      <c r="F3" s="22"/>
      <c r="G3" s="22"/>
      <c r="H3" s="45"/>
      <c r="I3" s="45"/>
      <c r="J3" s="45"/>
      <c r="K3" s="45"/>
      <c r="L3" s="45"/>
      <c r="M3" s="22"/>
      <c r="N3" s="2"/>
      <c r="O3" s="2"/>
      <c r="P3" s="2"/>
      <c r="Q3" s="2"/>
      <c r="R3" s="2"/>
      <c r="S3" s="2"/>
      <c r="T3" s="5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</row>
    <row r="4" spans="1:74" ht="18" x14ac:dyDescent="0.25">
      <c r="B4" s="21"/>
      <c r="C4" s="21"/>
      <c r="D4" s="23"/>
      <c r="E4" s="23"/>
      <c r="F4" s="23"/>
      <c r="G4" s="23"/>
      <c r="H4" s="46"/>
      <c r="I4" s="46"/>
      <c r="J4" s="46"/>
      <c r="K4" s="46"/>
      <c r="L4" s="46"/>
      <c r="M4" s="23"/>
      <c r="N4" s="3"/>
      <c r="O4" s="3"/>
      <c r="P4" s="3"/>
      <c r="Q4" s="3"/>
      <c r="R4" s="3"/>
      <c r="S4" s="3"/>
      <c r="T4" s="5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</row>
    <row r="5" spans="1:74" ht="18" x14ac:dyDescent="0.25">
      <c r="B5" s="21"/>
      <c r="C5" s="21"/>
      <c r="D5" s="23"/>
      <c r="E5" s="23"/>
      <c r="F5" s="23"/>
      <c r="G5" s="23"/>
      <c r="H5" s="46"/>
      <c r="I5" s="46"/>
      <c r="J5" s="46"/>
      <c r="K5" s="46"/>
      <c r="L5" s="46"/>
      <c r="M5" s="23"/>
      <c r="N5" s="3"/>
      <c r="O5" s="3"/>
      <c r="P5" s="3"/>
      <c r="Q5" s="3"/>
      <c r="R5" s="3"/>
      <c r="S5" s="3"/>
      <c r="T5" s="5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</row>
    <row r="6" spans="1:74" x14ac:dyDescent="0.25">
      <c r="B6" s="233" t="s">
        <v>66</v>
      </c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"/>
      <c r="O6" s="2"/>
      <c r="P6" s="2"/>
      <c r="Q6" s="2"/>
      <c r="R6" s="2"/>
      <c r="S6" s="2"/>
      <c r="T6" s="5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</row>
    <row r="7" spans="1:74" ht="33.75" customHeight="1" x14ac:dyDescent="0.3"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4"/>
      <c r="O7" s="4"/>
      <c r="P7" s="4"/>
      <c r="Q7" s="4"/>
      <c r="R7" s="4"/>
      <c r="S7" s="4"/>
      <c r="T7" s="41"/>
      <c r="U7" s="41"/>
      <c r="V7" s="41"/>
      <c r="W7" s="4"/>
      <c r="X7" s="41"/>
      <c r="Y7" s="4"/>
      <c r="Z7" s="41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34"/>
      <c r="BH7" s="4"/>
      <c r="BI7" s="4"/>
      <c r="BJ7" s="4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</row>
    <row r="8" spans="1:74" ht="9" customHeight="1" x14ac:dyDescent="0.25">
      <c r="B8" s="21"/>
      <c r="C8" s="21"/>
      <c r="D8" s="21"/>
      <c r="E8" s="21"/>
      <c r="F8" s="21"/>
      <c r="G8" s="21"/>
      <c r="H8" s="44"/>
      <c r="I8" s="44"/>
      <c r="J8" s="44"/>
      <c r="K8" s="44"/>
      <c r="L8" s="44"/>
      <c r="M8" s="21"/>
      <c r="N8" s="13"/>
      <c r="O8" s="1"/>
      <c r="P8" s="1"/>
      <c r="Q8" s="1"/>
      <c r="R8" s="1"/>
      <c r="S8" s="1"/>
      <c r="T8" s="47"/>
      <c r="U8" s="35"/>
      <c r="V8" s="35"/>
      <c r="W8" s="1"/>
      <c r="X8" s="35"/>
      <c r="Y8" s="1"/>
      <c r="Z8" s="35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35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</row>
    <row r="9" spans="1:74" ht="15.75" x14ac:dyDescent="0.25">
      <c r="A9" s="245" t="s">
        <v>0</v>
      </c>
      <c r="B9" s="246"/>
      <c r="C9" s="225" t="s">
        <v>58</v>
      </c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5"/>
      <c r="Y9" s="14"/>
      <c r="Z9" s="5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36"/>
      <c r="BH9" s="14"/>
      <c r="BI9" s="14"/>
      <c r="BJ9" s="14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</row>
    <row r="10" spans="1:74" ht="15.75" x14ac:dyDescent="0.25">
      <c r="A10" s="247" t="s">
        <v>1</v>
      </c>
      <c r="B10" s="247"/>
      <c r="C10" s="225" t="s">
        <v>59</v>
      </c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5"/>
      <c r="Y10" s="14"/>
      <c r="Z10" s="5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36"/>
      <c r="BH10" s="14"/>
      <c r="BI10" s="14"/>
      <c r="BJ10" s="14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</row>
    <row r="11" spans="1:74" ht="48" customHeight="1" x14ac:dyDescent="0.25">
      <c r="A11" s="248" t="s">
        <v>53</v>
      </c>
      <c r="B11" s="248"/>
      <c r="C11" s="226" t="s">
        <v>2</v>
      </c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  <c r="W11" s="226"/>
      <c r="X11" s="42"/>
      <c r="Y11" s="16"/>
      <c r="Z11" s="42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37"/>
      <c r="BH11" s="16"/>
      <c r="BI11" s="16"/>
      <c r="BJ11" s="16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</row>
    <row r="12" spans="1:74" ht="46.5" customHeight="1" x14ac:dyDescent="0.25">
      <c r="A12" s="248" t="s">
        <v>3</v>
      </c>
      <c r="B12" s="248"/>
      <c r="C12" s="226" t="s">
        <v>4</v>
      </c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42"/>
      <c r="Y12" s="15"/>
      <c r="Z12" s="42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37"/>
      <c r="BH12" s="15"/>
      <c r="BI12" s="15"/>
      <c r="BJ12" s="15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</row>
    <row r="13" spans="1:74" ht="33" customHeight="1" x14ac:dyDescent="0.25">
      <c r="A13" s="247" t="s">
        <v>5</v>
      </c>
      <c r="B13" s="247"/>
      <c r="C13" s="226" t="s">
        <v>60</v>
      </c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42"/>
      <c r="Y13" s="15"/>
      <c r="Z13" s="42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37"/>
      <c r="BH13" s="15"/>
      <c r="BI13" s="15"/>
      <c r="BJ13" s="15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</row>
    <row r="14" spans="1:74" ht="31.5" customHeight="1" x14ac:dyDescent="0.25">
      <c r="A14" s="236" t="s">
        <v>54</v>
      </c>
      <c r="B14" s="236"/>
      <c r="C14" s="226" t="s">
        <v>61</v>
      </c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42"/>
      <c r="Y14" s="15"/>
      <c r="Z14" s="42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37"/>
      <c r="BH14" s="15"/>
      <c r="BI14" s="15"/>
      <c r="BJ14" s="15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</row>
    <row r="15" spans="1:74" ht="31.5" customHeight="1" x14ac:dyDescent="0.25">
      <c r="A15" s="236" t="s">
        <v>6</v>
      </c>
      <c r="B15" s="236"/>
      <c r="C15" s="242" t="s">
        <v>55</v>
      </c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4"/>
      <c r="X15" s="43"/>
      <c r="Y15" s="17"/>
      <c r="Z15" s="43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38"/>
      <c r="BH15" s="17"/>
      <c r="BI15" s="17"/>
      <c r="BJ15" s="17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</row>
    <row r="16" spans="1:74" ht="31.5" customHeight="1" x14ac:dyDescent="0.25">
      <c r="A16" s="237" t="s">
        <v>56</v>
      </c>
      <c r="B16" s="238"/>
      <c r="C16" s="27" t="s">
        <v>7</v>
      </c>
      <c r="D16" s="226" t="s">
        <v>62</v>
      </c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  <c r="W16" s="226"/>
      <c r="X16" s="38"/>
      <c r="Y16" s="18"/>
      <c r="Z16" s="3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38"/>
      <c r="BH16" s="18"/>
      <c r="BI16" s="18"/>
      <c r="BJ16" s="18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</row>
    <row r="17" spans="1:74" ht="15.75" x14ac:dyDescent="0.25">
      <c r="A17" s="239"/>
      <c r="B17" s="240"/>
      <c r="C17" s="27" t="s">
        <v>8</v>
      </c>
      <c r="D17" s="225" t="s">
        <v>63</v>
      </c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38"/>
      <c r="Y17" s="18"/>
      <c r="Z17" s="3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38"/>
      <c r="BH17" s="18"/>
      <c r="BI17" s="18"/>
      <c r="BJ17" s="18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</row>
    <row r="18" spans="1:74" ht="47.25" customHeight="1" x14ac:dyDescent="0.25">
      <c r="A18" s="236" t="s">
        <v>57</v>
      </c>
      <c r="B18" s="236"/>
      <c r="C18" s="24" t="s">
        <v>9</v>
      </c>
      <c r="D18" s="225" t="s">
        <v>10</v>
      </c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38"/>
      <c r="Y18" s="18"/>
      <c r="Z18" s="3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38"/>
      <c r="BH18" s="18"/>
      <c r="BI18" s="18"/>
      <c r="BJ18" s="18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</row>
    <row r="19" spans="1:74" ht="15.75" x14ac:dyDescent="0.25">
      <c r="A19" s="236"/>
      <c r="B19" s="236"/>
      <c r="C19" s="24" t="s">
        <v>11</v>
      </c>
      <c r="D19" s="225" t="s">
        <v>64</v>
      </c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5"/>
      <c r="W19" s="225"/>
      <c r="X19" s="38"/>
      <c r="Y19" s="18"/>
      <c r="Z19" s="3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38"/>
      <c r="BH19" s="18"/>
      <c r="BI19" s="18"/>
      <c r="BJ19" s="18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</row>
    <row r="20" spans="1:74" ht="15.75" customHeight="1" x14ac:dyDescent="0.25">
      <c r="A20" s="236"/>
      <c r="B20" s="236"/>
      <c r="C20" s="25" t="s">
        <v>7</v>
      </c>
      <c r="D20" s="241" t="s">
        <v>12</v>
      </c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5"/>
      <c r="Y20" s="14"/>
      <c r="Z20" s="5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36"/>
      <c r="BH20" s="14"/>
      <c r="BI20" s="14"/>
      <c r="BJ20" s="14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</row>
    <row r="21" spans="1:74" ht="15.75" customHeight="1" x14ac:dyDescent="0.25">
      <c r="A21" s="236"/>
      <c r="B21" s="236"/>
      <c r="C21" s="25" t="s">
        <v>13</v>
      </c>
      <c r="D21" s="241" t="s">
        <v>14</v>
      </c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  <c r="X21" s="5"/>
      <c r="Y21" s="14"/>
      <c r="Z21" s="5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36"/>
      <c r="BH21" s="14"/>
      <c r="BI21" s="14"/>
      <c r="BJ21" s="14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</row>
    <row r="22" spans="1:74" ht="15.75" x14ac:dyDescent="0.25">
      <c r="A22" s="236"/>
      <c r="B22" s="236"/>
      <c r="C22" s="25" t="s">
        <v>15</v>
      </c>
      <c r="D22" s="235" t="s">
        <v>65</v>
      </c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36"/>
      <c r="BH22" s="5"/>
      <c r="BI22" s="5"/>
      <c r="BJ22" s="5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</row>
    <row r="23" spans="1:74" ht="26.25" customHeight="1" x14ac:dyDescent="0.25">
      <c r="A23" s="249" t="s">
        <v>48</v>
      </c>
      <c r="B23" s="249"/>
      <c r="C23" s="249"/>
      <c r="D23" s="249"/>
      <c r="E23" s="249"/>
      <c r="F23" s="249"/>
      <c r="G23" s="249"/>
      <c r="H23" s="252" t="s">
        <v>50</v>
      </c>
      <c r="I23" s="253"/>
      <c r="J23" s="253"/>
      <c r="K23" s="253"/>
      <c r="L23" s="253"/>
      <c r="M23" s="232" t="s">
        <v>51</v>
      </c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32"/>
      <c r="AP23" s="232"/>
      <c r="AQ23" s="232"/>
      <c r="AR23" s="232"/>
      <c r="AS23" s="232"/>
      <c r="AT23" s="232"/>
      <c r="AU23" s="232"/>
      <c r="AV23" s="232"/>
      <c r="AW23" s="232"/>
      <c r="AX23" s="232"/>
      <c r="AY23" s="232"/>
      <c r="AZ23" s="232"/>
      <c r="BA23" s="232"/>
      <c r="BB23" s="232"/>
      <c r="BC23" s="232"/>
      <c r="BD23" s="232"/>
      <c r="BE23" s="232"/>
      <c r="BF23" s="232"/>
      <c r="BG23" s="232"/>
      <c r="BH23" s="227" t="s">
        <v>52</v>
      </c>
      <c r="BI23" s="227"/>
      <c r="BJ23" s="227"/>
      <c r="BK23" s="227"/>
      <c r="BL23" s="227"/>
      <c r="BM23" s="227"/>
      <c r="BN23" s="1"/>
      <c r="BO23" s="1"/>
      <c r="BP23" s="1"/>
      <c r="BQ23" s="1"/>
      <c r="BR23" s="1"/>
      <c r="BS23" s="1"/>
      <c r="BT23" s="1"/>
      <c r="BU23" s="1"/>
      <c r="BV23" s="1"/>
    </row>
    <row r="24" spans="1:74" ht="30" customHeight="1" x14ac:dyDescent="0.25">
      <c r="A24" s="249"/>
      <c r="B24" s="249"/>
      <c r="C24" s="249"/>
      <c r="D24" s="249"/>
      <c r="E24" s="249"/>
      <c r="F24" s="249"/>
      <c r="G24" s="249"/>
      <c r="H24" s="254"/>
      <c r="I24" s="255"/>
      <c r="J24" s="255"/>
      <c r="K24" s="255"/>
      <c r="L24" s="255"/>
      <c r="M24" s="222" t="s">
        <v>16</v>
      </c>
      <c r="N24" s="214" t="s">
        <v>47</v>
      </c>
      <c r="O24" s="214" t="s">
        <v>17</v>
      </c>
      <c r="P24" s="214" t="s">
        <v>49</v>
      </c>
      <c r="Q24" s="214" t="s">
        <v>18</v>
      </c>
      <c r="R24" s="214" t="s">
        <v>19</v>
      </c>
      <c r="S24" s="213" t="s">
        <v>20</v>
      </c>
      <c r="T24" s="213" t="s">
        <v>21</v>
      </c>
      <c r="U24" s="213" t="s">
        <v>72</v>
      </c>
      <c r="V24" s="213" t="s">
        <v>73</v>
      </c>
      <c r="W24" s="213" t="s">
        <v>74</v>
      </c>
      <c r="X24" s="214" t="s">
        <v>75</v>
      </c>
      <c r="Y24" s="214" t="s">
        <v>76</v>
      </c>
      <c r="Z24" s="234" t="s">
        <v>22</v>
      </c>
      <c r="AA24" s="206"/>
      <c r="AB24" s="205" t="s">
        <v>23</v>
      </c>
      <c r="AC24" s="206"/>
      <c r="AD24" s="205" t="s">
        <v>24</v>
      </c>
      <c r="AE24" s="206"/>
      <c r="AF24" s="209" t="s">
        <v>25</v>
      </c>
      <c r="AG24" s="210"/>
      <c r="AH24" s="205" t="s">
        <v>26</v>
      </c>
      <c r="AI24" s="206"/>
      <c r="AJ24" s="205" t="s">
        <v>27</v>
      </c>
      <c r="AK24" s="206"/>
      <c r="AL24" s="205" t="s">
        <v>28</v>
      </c>
      <c r="AM24" s="206"/>
      <c r="AN24" s="209" t="s">
        <v>29</v>
      </c>
      <c r="AO24" s="210"/>
      <c r="AP24" s="205" t="s">
        <v>30</v>
      </c>
      <c r="AQ24" s="206"/>
      <c r="AR24" s="205" t="s">
        <v>31</v>
      </c>
      <c r="AS24" s="206"/>
      <c r="AT24" s="205" t="s">
        <v>32</v>
      </c>
      <c r="AU24" s="206"/>
      <c r="AV24" s="209" t="s">
        <v>33</v>
      </c>
      <c r="AW24" s="210"/>
      <c r="AX24" s="205" t="s">
        <v>34</v>
      </c>
      <c r="AY24" s="206"/>
      <c r="AZ24" s="205" t="s">
        <v>35</v>
      </c>
      <c r="BA24" s="206"/>
      <c r="BB24" s="205" t="s">
        <v>36</v>
      </c>
      <c r="BC24" s="206"/>
      <c r="BD24" s="209" t="s">
        <v>37</v>
      </c>
      <c r="BE24" s="210"/>
      <c r="BF24" s="230" t="s">
        <v>77</v>
      </c>
      <c r="BG24" s="231"/>
      <c r="BH24" s="227"/>
      <c r="BI24" s="227"/>
      <c r="BJ24" s="227"/>
      <c r="BK24" s="227"/>
      <c r="BL24" s="227"/>
      <c r="BM24" s="227"/>
      <c r="BN24" s="1"/>
      <c r="BO24" s="1"/>
      <c r="BP24" s="1"/>
      <c r="BQ24" s="1"/>
      <c r="BR24" s="1"/>
      <c r="BS24" s="1"/>
      <c r="BT24" s="1"/>
      <c r="BU24" s="1"/>
      <c r="BV24" s="1"/>
    </row>
    <row r="25" spans="1:74" ht="33.6" customHeight="1" x14ac:dyDescent="0.25">
      <c r="A25" s="250" t="s">
        <v>69</v>
      </c>
      <c r="B25" s="250" t="s">
        <v>70</v>
      </c>
      <c r="C25" s="250" t="s">
        <v>71</v>
      </c>
      <c r="D25" s="250" t="s">
        <v>38</v>
      </c>
      <c r="E25" s="250" t="s">
        <v>39</v>
      </c>
      <c r="F25" s="250" t="s">
        <v>67</v>
      </c>
      <c r="G25" s="250" t="s">
        <v>68</v>
      </c>
      <c r="H25" s="256" t="s">
        <v>40</v>
      </c>
      <c r="I25" s="256" t="s">
        <v>41</v>
      </c>
      <c r="J25" s="256" t="s">
        <v>42</v>
      </c>
      <c r="K25" s="256" t="s">
        <v>43</v>
      </c>
      <c r="L25" s="256" t="s">
        <v>44</v>
      </c>
      <c r="M25" s="223"/>
      <c r="N25" s="214"/>
      <c r="O25" s="214"/>
      <c r="P25" s="214"/>
      <c r="Q25" s="214"/>
      <c r="R25" s="214"/>
      <c r="S25" s="213"/>
      <c r="T25" s="213"/>
      <c r="U25" s="213"/>
      <c r="V25" s="213"/>
      <c r="W25" s="213"/>
      <c r="X25" s="214"/>
      <c r="Y25" s="214"/>
      <c r="Z25" s="207"/>
      <c r="AA25" s="208"/>
      <c r="AB25" s="207"/>
      <c r="AC25" s="208"/>
      <c r="AD25" s="207"/>
      <c r="AE25" s="208"/>
      <c r="AF25" s="211"/>
      <c r="AG25" s="212"/>
      <c r="AH25" s="207"/>
      <c r="AI25" s="208"/>
      <c r="AJ25" s="207"/>
      <c r="AK25" s="208"/>
      <c r="AL25" s="207"/>
      <c r="AM25" s="208"/>
      <c r="AN25" s="211"/>
      <c r="AO25" s="212"/>
      <c r="AP25" s="207"/>
      <c r="AQ25" s="208"/>
      <c r="AR25" s="207"/>
      <c r="AS25" s="208"/>
      <c r="AT25" s="207"/>
      <c r="AU25" s="208"/>
      <c r="AV25" s="211"/>
      <c r="AW25" s="212"/>
      <c r="AX25" s="207"/>
      <c r="AY25" s="208"/>
      <c r="AZ25" s="207"/>
      <c r="BA25" s="208"/>
      <c r="BB25" s="207"/>
      <c r="BC25" s="208"/>
      <c r="BD25" s="211"/>
      <c r="BE25" s="212"/>
      <c r="BF25" s="207"/>
      <c r="BG25" s="208"/>
      <c r="BH25" s="228">
        <v>2024</v>
      </c>
      <c r="BI25" s="229"/>
      <c r="BJ25" s="228">
        <v>2025</v>
      </c>
      <c r="BK25" s="229"/>
      <c r="BL25" s="228">
        <v>2026</v>
      </c>
      <c r="BM25" s="229"/>
      <c r="BN25" s="1"/>
      <c r="BO25" s="1"/>
      <c r="BP25" s="1"/>
      <c r="BQ25" s="1"/>
      <c r="BR25" s="1"/>
      <c r="BS25" s="1"/>
      <c r="BT25" s="1"/>
      <c r="BU25" s="1"/>
      <c r="BV25" s="1"/>
    </row>
    <row r="26" spans="1:74" ht="25.9" customHeight="1" x14ac:dyDescent="0.25">
      <c r="A26" s="251"/>
      <c r="B26" s="251"/>
      <c r="C26" s="251"/>
      <c r="D26" s="251"/>
      <c r="E26" s="251"/>
      <c r="F26" s="251"/>
      <c r="G26" s="251"/>
      <c r="H26" s="256"/>
      <c r="I26" s="256"/>
      <c r="J26" s="256"/>
      <c r="K26" s="256"/>
      <c r="L26" s="256"/>
      <c r="M26" s="224"/>
      <c r="N26" s="214"/>
      <c r="O26" s="214"/>
      <c r="P26" s="214"/>
      <c r="Q26" s="214"/>
      <c r="R26" s="214"/>
      <c r="S26" s="213"/>
      <c r="T26" s="213"/>
      <c r="U26" s="213"/>
      <c r="V26" s="213"/>
      <c r="W26" s="213"/>
      <c r="X26" s="214"/>
      <c r="Y26" s="214"/>
      <c r="Z26" s="6" t="s">
        <v>45</v>
      </c>
      <c r="AA26" s="6" t="s">
        <v>46</v>
      </c>
      <c r="AB26" s="6" t="s">
        <v>45</v>
      </c>
      <c r="AC26" s="6" t="s">
        <v>46</v>
      </c>
      <c r="AD26" s="6" t="s">
        <v>45</v>
      </c>
      <c r="AE26" s="6" t="s">
        <v>46</v>
      </c>
      <c r="AF26" s="7" t="s">
        <v>45</v>
      </c>
      <c r="AG26" s="7" t="s">
        <v>46</v>
      </c>
      <c r="AH26" s="6" t="s">
        <v>45</v>
      </c>
      <c r="AI26" s="6" t="s">
        <v>46</v>
      </c>
      <c r="AJ26" s="6" t="s">
        <v>45</v>
      </c>
      <c r="AK26" s="6" t="s">
        <v>46</v>
      </c>
      <c r="AL26" s="6" t="s">
        <v>45</v>
      </c>
      <c r="AM26" s="6" t="s">
        <v>46</v>
      </c>
      <c r="AN26" s="7" t="s">
        <v>45</v>
      </c>
      <c r="AO26" s="7" t="s">
        <v>46</v>
      </c>
      <c r="AP26" s="6" t="s">
        <v>45</v>
      </c>
      <c r="AQ26" s="6" t="s">
        <v>46</v>
      </c>
      <c r="AR26" s="6" t="s">
        <v>45</v>
      </c>
      <c r="AS26" s="6" t="s">
        <v>46</v>
      </c>
      <c r="AT26" s="6" t="s">
        <v>45</v>
      </c>
      <c r="AU26" s="6" t="s">
        <v>46</v>
      </c>
      <c r="AV26" s="7" t="s">
        <v>45</v>
      </c>
      <c r="AW26" s="7" t="s">
        <v>46</v>
      </c>
      <c r="AX26" s="6" t="s">
        <v>45</v>
      </c>
      <c r="AY26" s="6" t="s">
        <v>46</v>
      </c>
      <c r="AZ26" s="6" t="s">
        <v>45</v>
      </c>
      <c r="BA26" s="6" t="s">
        <v>46</v>
      </c>
      <c r="BB26" s="6" t="s">
        <v>45</v>
      </c>
      <c r="BC26" s="6" t="s">
        <v>46</v>
      </c>
      <c r="BD26" s="7" t="s">
        <v>45</v>
      </c>
      <c r="BE26" s="7" t="s">
        <v>46</v>
      </c>
      <c r="BF26" s="12" t="s">
        <v>45</v>
      </c>
      <c r="BG26" s="39" t="s">
        <v>46</v>
      </c>
      <c r="BH26" s="7" t="s">
        <v>45</v>
      </c>
      <c r="BI26" s="19" t="s">
        <v>46</v>
      </c>
      <c r="BJ26" s="19" t="s">
        <v>45</v>
      </c>
      <c r="BK26" s="19" t="s">
        <v>46</v>
      </c>
      <c r="BL26" s="19" t="s">
        <v>45</v>
      </c>
      <c r="BM26" s="19" t="s">
        <v>46</v>
      </c>
      <c r="BN26" s="1"/>
      <c r="BO26" s="1"/>
      <c r="BP26" s="1"/>
      <c r="BQ26" s="1"/>
      <c r="BR26" s="1"/>
      <c r="BS26" s="1"/>
      <c r="BT26" s="1"/>
      <c r="BU26" s="1"/>
      <c r="BV26" s="1"/>
    </row>
    <row r="27" spans="1:74" s="30" customFormat="1" ht="30" hidden="1" customHeight="1" x14ac:dyDescent="0.25">
      <c r="A27" s="193" t="s">
        <v>131</v>
      </c>
      <c r="B27" s="188" t="s">
        <v>134</v>
      </c>
      <c r="C27" s="194" t="s">
        <v>132</v>
      </c>
      <c r="D27" s="185" t="s">
        <v>133</v>
      </c>
      <c r="E27" s="188" t="s">
        <v>136</v>
      </c>
      <c r="F27" s="107">
        <v>0</v>
      </c>
      <c r="G27" s="10" t="s">
        <v>100</v>
      </c>
      <c r="H27" s="8" t="s">
        <v>78</v>
      </c>
      <c r="I27" s="10">
        <v>157</v>
      </c>
      <c r="J27" s="10">
        <v>1</v>
      </c>
      <c r="K27" s="10">
        <v>0</v>
      </c>
      <c r="L27" s="8" t="s">
        <v>79</v>
      </c>
      <c r="M27" s="219">
        <v>1</v>
      </c>
      <c r="N27" s="219" t="s">
        <v>102</v>
      </c>
      <c r="O27" s="219">
        <v>155</v>
      </c>
      <c r="P27" s="219" t="s">
        <v>135</v>
      </c>
      <c r="Q27" s="219">
        <v>12</v>
      </c>
      <c r="R27" s="219" t="s">
        <v>128</v>
      </c>
      <c r="S27" s="115" t="s">
        <v>103</v>
      </c>
      <c r="T27" s="115" t="s">
        <v>113</v>
      </c>
      <c r="U27" s="10">
        <v>11</v>
      </c>
      <c r="V27" s="10">
        <v>1</v>
      </c>
      <c r="W27" s="10" t="s">
        <v>87</v>
      </c>
      <c r="X27" s="10" t="s">
        <v>100</v>
      </c>
      <c r="Y27" s="10" t="s">
        <v>138</v>
      </c>
      <c r="Z27" s="105">
        <v>1</v>
      </c>
      <c r="AA27" s="124">
        <v>489229</v>
      </c>
      <c r="AB27" s="105">
        <v>1</v>
      </c>
      <c r="AC27" s="124">
        <v>489229</v>
      </c>
      <c r="AD27" s="105">
        <v>1</v>
      </c>
      <c r="AE27" s="124">
        <v>489229</v>
      </c>
      <c r="AF27" s="125">
        <f>Z27+AB27+AD27</f>
        <v>3</v>
      </c>
      <c r="AG27" s="126">
        <f>AA27+AC27+AE27</f>
        <v>1467687</v>
      </c>
      <c r="AH27" s="105">
        <v>1</v>
      </c>
      <c r="AI27" s="124">
        <v>489229</v>
      </c>
      <c r="AJ27" s="105">
        <v>1</v>
      </c>
      <c r="AK27" s="124">
        <v>489229</v>
      </c>
      <c r="AL27" s="105">
        <v>1</v>
      </c>
      <c r="AM27" s="124">
        <v>489229</v>
      </c>
      <c r="AN27" s="125">
        <f>AH27+AJ27+AL27</f>
        <v>3</v>
      </c>
      <c r="AO27" s="126">
        <f>AI27+AK27+AM27</f>
        <v>1467687</v>
      </c>
      <c r="AP27" s="105">
        <v>1</v>
      </c>
      <c r="AQ27" s="124">
        <v>489229</v>
      </c>
      <c r="AR27" s="105">
        <v>1</v>
      </c>
      <c r="AS27" s="124">
        <v>489229</v>
      </c>
      <c r="AT27" s="105">
        <v>1</v>
      </c>
      <c r="AU27" s="124">
        <v>489229</v>
      </c>
      <c r="AV27" s="125">
        <f>AP27+AR27+AT27</f>
        <v>3</v>
      </c>
      <c r="AW27" s="126">
        <f>AQ27+AS27+AU27</f>
        <v>1467687</v>
      </c>
      <c r="AX27" s="105">
        <v>1</v>
      </c>
      <c r="AY27" s="124">
        <v>489229</v>
      </c>
      <c r="AZ27" s="105">
        <v>1</v>
      </c>
      <c r="BA27" s="124">
        <v>489229</v>
      </c>
      <c r="BB27" s="105">
        <v>1</v>
      </c>
      <c r="BC27" s="124">
        <v>489229</v>
      </c>
      <c r="BD27" s="125">
        <f>AX27+AZ27+BB27</f>
        <v>3</v>
      </c>
      <c r="BE27" s="126">
        <f>AY27+BA27+BC27</f>
        <v>1467687</v>
      </c>
      <c r="BF27" s="127">
        <f>BD27+AV27+AN27+AF27</f>
        <v>12</v>
      </c>
      <c r="BG27" s="128">
        <f>BE27+AW27+AO27+AG27</f>
        <v>5870748</v>
      </c>
      <c r="BH27" s="105">
        <v>12</v>
      </c>
      <c r="BI27" s="119">
        <f t="shared" ref="BI27:BI54" si="0">BG27*1.2</f>
        <v>7044897.5999999996</v>
      </c>
      <c r="BJ27" s="115">
        <v>12</v>
      </c>
      <c r="BK27" s="119">
        <f t="shared" ref="BK27:BK54" si="1">BI27*1.2</f>
        <v>8453877.1199999992</v>
      </c>
      <c r="BL27" s="115">
        <v>12</v>
      </c>
      <c r="BM27" s="119">
        <f t="shared" ref="BM27:BM54" si="2">BK27*1.2</f>
        <v>10144652.543999998</v>
      </c>
      <c r="BN27" s="179"/>
      <c r="BO27" s="115" t="s">
        <v>109</v>
      </c>
      <c r="BP27" s="115" t="s">
        <v>113</v>
      </c>
    </row>
    <row r="28" spans="1:74" s="30" customFormat="1" ht="30" hidden="1" customHeight="1" x14ac:dyDescent="0.25">
      <c r="A28" s="191"/>
      <c r="B28" s="189"/>
      <c r="C28" s="195"/>
      <c r="D28" s="186"/>
      <c r="E28" s="189"/>
      <c r="F28" s="107">
        <v>0</v>
      </c>
      <c r="G28" s="10" t="s">
        <v>100</v>
      </c>
      <c r="H28" s="8" t="s">
        <v>78</v>
      </c>
      <c r="I28" s="10">
        <v>157</v>
      </c>
      <c r="J28" s="10">
        <v>1</v>
      </c>
      <c r="K28" s="10">
        <v>0</v>
      </c>
      <c r="L28" s="8" t="s">
        <v>79</v>
      </c>
      <c r="M28" s="260"/>
      <c r="N28" s="220"/>
      <c r="O28" s="260"/>
      <c r="P28" s="260"/>
      <c r="Q28" s="260"/>
      <c r="R28" s="260"/>
      <c r="S28" s="115" t="s">
        <v>104</v>
      </c>
      <c r="T28" s="115" t="s">
        <v>114</v>
      </c>
      <c r="U28" s="10">
        <v>11</v>
      </c>
      <c r="V28" s="10">
        <v>1</v>
      </c>
      <c r="W28" s="10" t="s">
        <v>87</v>
      </c>
      <c r="X28" s="10" t="s">
        <v>100</v>
      </c>
      <c r="Y28" s="10" t="s">
        <v>138</v>
      </c>
      <c r="Z28" s="105">
        <v>0</v>
      </c>
      <c r="AA28" s="124">
        <v>0</v>
      </c>
      <c r="AB28" s="105">
        <v>0</v>
      </c>
      <c r="AC28" s="124">
        <v>0</v>
      </c>
      <c r="AD28" s="105">
        <v>0</v>
      </c>
      <c r="AE28" s="124">
        <v>0</v>
      </c>
      <c r="AF28" s="125">
        <f t="shared" ref="AF28:AG36" si="3">Z28+AB28+AD28</f>
        <v>0</v>
      </c>
      <c r="AG28" s="126">
        <f t="shared" si="3"/>
        <v>0</v>
      </c>
      <c r="AH28" s="105">
        <v>0</v>
      </c>
      <c r="AI28" s="124">
        <v>0</v>
      </c>
      <c r="AJ28" s="105">
        <v>0</v>
      </c>
      <c r="AK28" s="124">
        <v>0</v>
      </c>
      <c r="AL28" s="105">
        <v>0</v>
      </c>
      <c r="AM28" s="124">
        <v>0</v>
      </c>
      <c r="AN28" s="125">
        <f t="shared" ref="AN28:AO36" si="4">AH28+AJ28+AL28</f>
        <v>0</v>
      </c>
      <c r="AO28" s="126">
        <f t="shared" si="4"/>
        <v>0</v>
      </c>
      <c r="AP28" s="105">
        <v>0</v>
      </c>
      <c r="AQ28" s="124">
        <v>0</v>
      </c>
      <c r="AR28" s="105">
        <v>0</v>
      </c>
      <c r="AS28" s="124">
        <v>0</v>
      </c>
      <c r="AT28" s="105">
        <v>0</v>
      </c>
      <c r="AU28" s="124">
        <v>0</v>
      </c>
      <c r="AV28" s="125">
        <f t="shared" ref="AV28:AW36" si="5">AP28+AR28+AT28</f>
        <v>0</v>
      </c>
      <c r="AW28" s="126">
        <f t="shared" si="5"/>
        <v>0</v>
      </c>
      <c r="AX28" s="105">
        <v>0</v>
      </c>
      <c r="AY28" s="124">
        <v>0</v>
      </c>
      <c r="AZ28" s="105">
        <v>0</v>
      </c>
      <c r="BA28" s="124">
        <v>0</v>
      </c>
      <c r="BB28" s="105">
        <v>1</v>
      </c>
      <c r="BC28" s="124">
        <v>489229</v>
      </c>
      <c r="BD28" s="125">
        <f t="shared" ref="BD28:BE36" si="6">AX28+AZ28+BB28</f>
        <v>1</v>
      </c>
      <c r="BE28" s="126">
        <f t="shared" si="6"/>
        <v>489229</v>
      </c>
      <c r="BF28" s="127">
        <f t="shared" ref="BF28:BG43" si="7">BD28+AV28+AN28+AF28</f>
        <v>1</v>
      </c>
      <c r="BG28" s="128">
        <f t="shared" si="7"/>
        <v>489229</v>
      </c>
      <c r="BH28" s="105">
        <v>12</v>
      </c>
      <c r="BI28" s="119">
        <f t="shared" si="0"/>
        <v>587074.79999999993</v>
      </c>
      <c r="BJ28" s="115">
        <v>12</v>
      </c>
      <c r="BK28" s="119">
        <f t="shared" si="1"/>
        <v>704489.75999999989</v>
      </c>
      <c r="BL28" s="115">
        <v>12</v>
      </c>
      <c r="BM28" s="119">
        <f t="shared" si="2"/>
        <v>845387.71199999982</v>
      </c>
      <c r="BN28" s="179"/>
      <c r="BO28" s="115" t="s">
        <v>110</v>
      </c>
      <c r="BP28" s="115" t="s">
        <v>119</v>
      </c>
    </row>
    <row r="29" spans="1:74" ht="30" hidden="1" customHeight="1" x14ac:dyDescent="0.25">
      <c r="A29" s="191"/>
      <c r="B29" s="189"/>
      <c r="C29" s="63"/>
      <c r="D29" s="186"/>
      <c r="E29" s="189"/>
      <c r="F29" s="107">
        <v>0</v>
      </c>
      <c r="G29" s="10" t="s">
        <v>100</v>
      </c>
      <c r="H29" s="8" t="s">
        <v>78</v>
      </c>
      <c r="I29" s="10">
        <v>157</v>
      </c>
      <c r="J29" s="10">
        <v>1</v>
      </c>
      <c r="K29" s="10">
        <v>0</v>
      </c>
      <c r="L29" s="8" t="s">
        <v>79</v>
      </c>
      <c r="M29" s="260"/>
      <c r="N29" s="220"/>
      <c r="O29" s="260"/>
      <c r="P29" s="260"/>
      <c r="Q29" s="260"/>
      <c r="R29" s="260"/>
      <c r="S29" s="115" t="s">
        <v>105</v>
      </c>
      <c r="T29" s="115" t="s">
        <v>115</v>
      </c>
      <c r="U29" s="10">
        <v>11</v>
      </c>
      <c r="V29" s="10">
        <v>1</v>
      </c>
      <c r="W29" s="10" t="s">
        <v>87</v>
      </c>
      <c r="X29" s="10" t="s">
        <v>100</v>
      </c>
      <c r="Y29" s="10" t="s">
        <v>138</v>
      </c>
      <c r="Z29" s="105">
        <v>0</v>
      </c>
      <c r="AA29" s="124">
        <v>0</v>
      </c>
      <c r="AB29" s="105">
        <v>0</v>
      </c>
      <c r="AC29" s="124">
        <v>0</v>
      </c>
      <c r="AD29" s="105">
        <v>0</v>
      </c>
      <c r="AE29" s="124">
        <v>0</v>
      </c>
      <c r="AF29" s="125">
        <f t="shared" si="3"/>
        <v>0</v>
      </c>
      <c r="AG29" s="126">
        <f t="shared" si="3"/>
        <v>0</v>
      </c>
      <c r="AH29" s="105">
        <v>0</v>
      </c>
      <c r="AI29" s="124">
        <v>0</v>
      </c>
      <c r="AJ29" s="105">
        <v>0</v>
      </c>
      <c r="AK29" s="124">
        <v>0</v>
      </c>
      <c r="AL29" s="105">
        <v>1</v>
      </c>
      <c r="AM29" s="124">
        <v>489229</v>
      </c>
      <c r="AN29" s="125">
        <f t="shared" si="4"/>
        <v>1</v>
      </c>
      <c r="AO29" s="126">
        <f t="shared" si="4"/>
        <v>489229</v>
      </c>
      <c r="AP29" s="105">
        <v>0</v>
      </c>
      <c r="AQ29" s="124">
        <v>0</v>
      </c>
      <c r="AR29" s="105">
        <v>0</v>
      </c>
      <c r="AS29" s="124">
        <v>0</v>
      </c>
      <c r="AT29" s="105">
        <v>0</v>
      </c>
      <c r="AU29" s="124">
        <v>0</v>
      </c>
      <c r="AV29" s="125">
        <f t="shared" si="5"/>
        <v>0</v>
      </c>
      <c r="AW29" s="126">
        <f t="shared" si="5"/>
        <v>0</v>
      </c>
      <c r="AX29" s="105">
        <v>0</v>
      </c>
      <c r="AY29" s="124">
        <v>0</v>
      </c>
      <c r="AZ29" s="105">
        <v>0</v>
      </c>
      <c r="BA29" s="124">
        <v>0</v>
      </c>
      <c r="BB29" s="105">
        <v>0</v>
      </c>
      <c r="BC29" s="124">
        <v>0</v>
      </c>
      <c r="BD29" s="125">
        <f t="shared" si="6"/>
        <v>0</v>
      </c>
      <c r="BE29" s="126">
        <f t="shared" si="6"/>
        <v>0</v>
      </c>
      <c r="BF29" s="127">
        <f t="shared" si="7"/>
        <v>1</v>
      </c>
      <c r="BG29" s="128">
        <f t="shared" si="7"/>
        <v>489229</v>
      </c>
      <c r="BH29" s="105">
        <v>12</v>
      </c>
      <c r="BI29" s="119">
        <f t="shared" si="0"/>
        <v>587074.79999999993</v>
      </c>
      <c r="BJ29" s="115">
        <v>12</v>
      </c>
      <c r="BK29" s="119">
        <f t="shared" si="1"/>
        <v>704489.75999999989</v>
      </c>
      <c r="BL29" s="115">
        <v>12</v>
      </c>
      <c r="BM29" s="119">
        <f t="shared" si="2"/>
        <v>845387.71199999982</v>
      </c>
      <c r="BN29" s="180"/>
      <c r="BO29" s="115" t="s">
        <v>111</v>
      </c>
      <c r="BP29" s="115" t="s">
        <v>120</v>
      </c>
      <c r="BQ29" s="1"/>
      <c r="BR29" s="1"/>
      <c r="BS29" s="1"/>
      <c r="BT29" s="1"/>
      <c r="BU29" s="1"/>
      <c r="BV29" s="1"/>
    </row>
    <row r="30" spans="1:74" ht="30" hidden="1" customHeight="1" x14ac:dyDescent="0.25">
      <c r="A30" s="191"/>
      <c r="B30" s="189"/>
      <c r="C30" s="196"/>
      <c r="D30" s="186"/>
      <c r="E30" s="189"/>
      <c r="F30" s="107">
        <v>0</v>
      </c>
      <c r="G30" s="10" t="s">
        <v>100</v>
      </c>
      <c r="H30" s="8" t="s">
        <v>78</v>
      </c>
      <c r="I30" s="10">
        <v>157</v>
      </c>
      <c r="J30" s="10">
        <v>1</v>
      </c>
      <c r="K30" s="10">
        <v>0</v>
      </c>
      <c r="L30" s="8" t="s">
        <v>79</v>
      </c>
      <c r="M30" s="260"/>
      <c r="N30" s="220"/>
      <c r="O30" s="260"/>
      <c r="P30" s="260"/>
      <c r="Q30" s="260"/>
      <c r="R30" s="260"/>
      <c r="S30" s="115" t="s">
        <v>106</v>
      </c>
      <c r="T30" s="115" t="s">
        <v>116</v>
      </c>
      <c r="U30" s="10">
        <v>11</v>
      </c>
      <c r="V30" s="10">
        <v>1</v>
      </c>
      <c r="W30" s="10" t="s">
        <v>87</v>
      </c>
      <c r="X30" s="10" t="s">
        <v>100</v>
      </c>
      <c r="Y30" s="10" t="s">
        <v>138</v>
      </c>
      <c r="Z30" s="105">
        <v>1</v>
      </c>
      <c r="AA30" s="124">
        <v>40769.08</v>
      </c>
      <c r="AB30" s="105">
        <v>1</v>
      </c>
      <c r="AC30" s="124">
        <v>40769.08</v>
      </c>
      <c r="AD30" s="105">
        <v>1</v>
      </c>
      <c r="AE30" s="124">
        <v>40769.08</v>
      </c>
      <c r="AF30" s="125">
        <f t="shared" si="3"/>
        <v>3</v>
      </c>
      <c r="AG30" s="126">
        <f t="shared" si="3"/>
        <v>122307.24</v>
      </c>
      <c r="AH30" s="105">
        <v>1</v>
      </c>
      <c r="AI30" s="124">
        <v>40769.08</v>
      </c>
      <c r="AJ30" s="105">
        <v>1</v>
      </c>
      <c r="AK30" s="124">
        <v>40769.08</v>
      </c>
      <c r="AL30" s="105">
        <v>1</v>
      </c>
      <c r="AM30" s="124">
        <v>40769.08</v>
      </c>
      <c r="AN30" s="125">
        <f t="shared" si="4"/>
        <v>3</v>
      </c>
      <c r="AO30" s="126">
        <f t="shared" si="4"/>
        <v>122307.24</v>
      </c>
      <c r="AP30" s="105">
        <v>1</v>
      </c>
      <c r="AQ30" s="124">
        <v>40769.08</v>
      </c>
      <c r="AR30" s="105">
        <v>1</v>
      </c>
      <c r="AS30" s="124">
        <v>40769.08</v>
      </c>
      <c r="AT30" s="105">
        <v>1</v>
      </c>
      <c r="AU30" s="124">
        <v>40769.08</v>
      </c>
      <c r="AV30" s="125">
        <f t="shared" si="5"/>
        <v>3</v>
      </c>
      <c r="AW30" s="126">
        <f t="shared" si="5"/>
        <v>122307.24</v>
      </c>
      <c r="AX30" s="105">
        <v>1</v>
      </c>
      <c r="AY30" s="124">
        <v>40769.08</v>
      </c>
      <c r="AZ30" s="105">
        <v>1</v>
      </c>
      <c r="BA30" s="124">
        <v>40769.08</v>
      </c>
      <c r="BB30" s="105">
        <v>1</v>
      </c>
      <c r="BC30" s="124">
        <v>40769.08</v>
      </c>
      <c r="BD30" s="125">
        <f t="shared" si="6"/>
        <v>3</v>
      </c>
      <c r="BE30" s="126">
        <f t="shared" si="6"/>
        <v>122307.24</v>
      </c>
      <c r="BF30" s="127">
        <f t="shared" si="7"/>
        <v>12</v>
      </c>
      <c r="BG30" s="128">
        <v>489229</v>
      </c>
      <c r="BH30" s="105">
        <v>12</v>
      </c>
      <c r="BI30" s="119">
        <f t="shared" si="0"/>
        <v>587074.79999999993</v>
      </c>
      <c r="BJ30" s="115">
        <v>12</v>
      </c>
      <c r="BK30" s="119">
        <f t="shared" si="1"/>
        <v>704489.75999999989</v>
      </c>
      <c r="BL30" s="115">
        <v>12</v>
      </c>
      <c r="BM30" s="119">
        <f t="shared" si="2"/>
        <v>845387.71199999982</v>
      </c>
      <c r="BN30" s="180"/>
      <c r="BO30" s="115" t="s">
        <v>112</v>
      </c>
      <c r="BP30" s="115" t="s">
        <v>118</v>
      </c>
      <c r="BQ30" s="1"/>
      <c r="BR30" s="1"/>
      <c r="BS30" s="1"/>
      <c r="BT30" s="1"/>
      <c r="BU30" s="1"/>
      <c r="BV30" s="1"/>
    </row>
    <row r="31" spans="1:74" s="30" customFormat="1" ht="44.25" hidden="1" customHeight="1" x14ac:dyDescent="0.25">
      <c r="A31" s="191"/>
      <c r="B31" s="189"/>
      <c r="C31" s="196"/>
      <c r="D31" s="186"/>
      <c r="E31" s="189"/>
      <c r="F31" s="107">
        <v>0</v>
      </c>
      <c r="G31" s="10" t="s">
        <v>100</v>
      </c>
      <c r="H31" s="8" t="s">
        <v>78</v>
      </c>
      <c r="I31" s="10">
        <v>157</v>
      </c>
      <c r="J31" s="10">
        <v>1</v>
      </c>
      <c r="K31" s="10">
        <v>0</v>
      </c>
      <c r="L31" s="8" t="s">
        <v>79</v>
      </c>
      <c r="M31" s="260"/>
      <c r="N31" s="220"/>
      <c r="O31" s="260"/>
      <c r="P31" s="260"/>
      <c r="Q31" s="260"/>
      <c r="R31" s="260"/>
      <c r="S31" s="115" t="s">
        <v>107</v>
      </c>
      <c r="T31" s="115" t="s">
        <v>117</v>
      </c>
      <c r="U31" s="10">
        <v>11</v>
      </c>
      <c r="V31" s="10">
        <v>1</v>
      </c>
      <c r="W31" s="10" t="s">
        <v>87</v>
      </c>
      <c r="X31" s="10" t="s">
        <v>100</v>
      </c>
      <c r="Y31" s="10" t="s">
        <v>138</v>
      </c>
      <c r="Z31" s="105">
        <v>1</v>
      </c>
      <c r="AA31" s="124">
        <v>70938.33</v>
      </c>
      <c r="AB31" s="105">
        <v>1</v>
      </c>
      <c r="AC31" s="124">
        <v>70938.33</v>
      </c>
      <c r="AD31" s="105">
        <v>1</v>
      </c>
      <c r="AE31" s="124">
        <v>70938.33</v>
      </c>
      <c r="AF31" s="125">
        <f t="shared" si="3"/>
        <v>3</v>
      </c>
      <c r="AG31" s="126">
        <f t="shared" si="3"/>
        <v>212814.99</v>
      </c>
      <c r="AH31" s="105">
        <v>1</v>
      </c>
      <c r="AI31" s="124">
        <v>70938.33</v>
      </c>
      <c r="AJ31" s="105">
        <v>1</v>
      </c>
      <c r="AK31" s="124">
        <v>70938.33</v>
      </c>
      <c r="AL31" s="105">
        <v>1</v>
      </c>
      <c r="AM31" s="124">
        <v>70938.33</v>
      </c>
      <c r="AN31" s="125">
        <f t="shared" si="4"/>
        <v>3</v>
      </c>
      <c r="AO31" s="126">
        <f t="shared" si="4"/>
        <v>212814.99</v>
      </c>
      <c r="AP31" s="105">
        <v>1</v>
      </c>
      <c r="AQ31" s="124">
        <v>70938.33</v>
      </c>
      <c r="AR31" s="105">
        <v>1</v>
      </c>
      <c r="AS31" s="124">
        <v>70938.33</v>
      </c>
      <c r="AT31" s="105">
        <v>1</v>
      </c>
      <c r="AU31" s="124">
        <v>70938.33</v>
      </c>
      <c r="AV31" s="125">
        <f t="shared" si="5"/>
        <v>3</v>
      </c>
      <c r="AW31" s="126">
        <f t="shared" si="5"/>
        <v>212814.99</v>
      </c>
      <c r="AX31" s="105">
        <v>1</v>
      </c>
      <c r="AY31" s="124">
        <v>70938.33</v>
      </c>
      <c r="AZ31" s="105">
        <v>1</v>
      </c>
      <c r="BA31" s="124">
        <v>70938.33</v>
      </c>
      <c r="BB31" s="105">
        <v>1</v>
      </c>
      <c r="BC31" s="124">
        <v>70938.33</v>
      </c>
      <c r="BD31" s="125">
        <f t="shared" si="6"/>
        <v>3</v>
      </c>
      <c r="BE31" s="126">
        <f t="shared" si="6"/>
        <v>212814.99</v>
      </c>
      <c r="BF31" s="127">
        <f t="shared" si="7"/>
        <v>12</v>
      </c>
      <c r="BG31" s="128">
        <v>851260</v>
      </c>
      <c r="BH31" s="105">
        <v>12</v>
      </c>
      <c r="BI31" s="119">
        <f t="shared" si="0"/>
        <v>1021512</v>
      </c>
      <c r="BJ31" s="115">
        <v>12</v>
      </c>
      <c r="BK31" s="119">
        <f t="shared" si="1"/>
        <v>1225814.3999999999</v>
      </c>
      <c r="BL31" s="115">
        <v>12</v>
      </c>
      <c r="BM31" s="119">
        <f t="shared" si="2"/>
        <v>1470977.2799999998</v>
      </c>
      <c r="BN31" s="179"/>
    </row>
    <row r="32" spans="1:74" s="30" customFormat="1" ht="37.5" hidden="1" customHeight="1" x14ac:dyDescent="0.25">
      <c r="A32" s="60"/>
      <c r="B32" s="189"/>
      <c r="C32" s="103"/>
      <c r="D32" s="186"/>
      <c r="E32" s="189"/>
      <c r="F32" s="107">
        <v>0</v>
      </c>
      <c r="G32" s="10" t="s">
        <v>100</v>
      </c>
      <c r="H32" s="8" t="s">
        <v>78</v>
      </c>
      <c r="I32" s="10">
        <v>157</v>
      </c>
      <c r="J32" s="10">
        <v>1</v>
      </c>
      <c r="K32" s="10">
        <v>0</v>
      </c>
      <c r="L32" s="8" t="s">
        <v>79</v>
      </c>
      <c r="M32" s="260"/>
      <c r="N32" s="220"/>
      <c r="O32" s="261"/>
      <c r="P32" s="261"/>
      <c r="Q32" s="261"/>
      <c r="R32" s="260"/>
      <c r="S32" s="115" t="s">
        <v>108</v>
      </c>
      <c r="T32" s="115" t="s">
        <v>118</v>
      </c>
      <c r="U32" s="10">
        <v>11</v>
      </c>
      <c r="V32" s="10">
        <v>1</v>
      </c>
      <c r="W32" s="10" t="s">
        <v>87</v>
      </c>
      <c r="X32" s="10" t="s">
        <v>100</v>
      </c>
      <c r="Y32" s="10" t="s">
        <v>138</v>
      </c>
      <c r="Z32" s="105">
        <v>1</v>
      </c>
      <c r="AA32" s="124">
        <v>17730.5</v>
      </c>
      <c r="AB32" s="105">
        <v>1</v>
      </c>
      <c r="AC32" s="124">
        <v>17730.5</v>
      </c>
      <c r="AD32" s="105">
        <v>1</v>
      </c>
      <c r="AE32" s="124">
        <v>17730.5</v>
      </c>
      <c r="AF32" s="125">
        <f t="shared" si="3"/>
        <v>3</v>
      </c>
      <c r="AG32" s="126">
        <f t="shared" si="3"/>
        <v>53191.5</v>
      </c>
      <c r="AH32" s="105">
        <v>1</v>
      </c>
      <c r="AI32" s="124">
        <v>17730.5</v>
      </c>
      <c r="AJ32" s="105">
        <v>1</v>
      </c>
      <c r="AK32" s="124">
        <v>17730.5</v>
      </c>
      <c r="AL32" s="105">
        <v>1</v>
      </c>
      <c r="AM32" s="124">
        <v>17730.5</v>
      </c>
      <c r="AN32" s="125">
        <f t="shared" si="4"/>
        <v>3</v>
      </c>
      <c r="AO32" s="126">
        <f t="shared" si="4"/>
        <v>53191.5</v>
      </c>
      <c r="AP32" s="105">
        <v>1</v>
      </c>
      <c r="AQ32" s="124">
        <v>17730.5</v>
      </c>
      <c r="AR32" s="105">
        <v>1</v>
      </c>
      <c r="AS32" s="124">
        <v>17730.5</v>
      </c>
      <c r="AT32" s="105">
        <v>1</v>
      </c>
      <c r="AU32" s="124">
        <v>17730.5</v>
      </c>
      <c r="AV32" s="125">
        <f t="shared" si="5"/>
        <v>3</v>
      </c>
      <c r="AW32" s="126">
        <f t="shared" si="5"/>
        <v>53191.5</v>
      </c>
      <c r="AX32" s="105">
        <v>1</v>
      </c>
      <c r="AY32" s="124">
        <v>17730.5</v>
      </c>
      <c r="AZ32" s="105">
        <v>1</v>
      </c>
      <c r="BA32" s="124">
        <v>17730.5</v>
      </c>
      <c r="BB32" s="105">
        <v>1</v>
      </c>
      <c r="BC32" s="124">
        <v>17730.5</v>
      </c>
      <c r="BD32" s="125">
        <f t="shared" si="6"/>
        <v>3</v>
      </c>
      <c r="BE32" s="126">
        <f t="shared" si="6"/>
        <v>53191.5</v>
      </c>
      <c r="BF32" s="127">
        <f t="shared" si="7"/>
        <v>12</v>
      </c>
      <c r="BG32" s="128">
        <f t="shared" si="7"/>
        <v>212766</v>
      </c>
      <c r="BH32" s="105">
        <v>12</v>
      </c>
      <c r="BI32" s="119">
        <f t="shared" si="0"/>
        <v>255319.19999999998</v>
      </c>
      <c r="BJ32" s="115">
        <v>12</v>
      </c>
      <c r="BK32" s="119">
        <f t="shared" si="1"/>
        <v>306383.03999999998</v>
      </c>
      <c r="BL32" s="115">
        <v>12</v>
      </c>
      <c r="BM32" s="119">
        <f t="shared" si="2"/>
        <v>367659.64799999999</v>
      </c>
      <c r="BN32" s="179"/>
    </row>
    <row r="33" spans="1:74" s="30" customFormat="1" ht="39" customHeight="1" x14ac:dyDescent="0.25">
      <c r="A33" s="60"/>
      <c r="B33" s="62"/>
      <c r="C33" s="103"/>
      <c r="D33" s="186"/>
      <c r="E33" s="189"/>
      <c r="F33" s="107">
        <v>0</v>
      </c>
      <c r="G33" s="10" t="s">
        <v>100</v>
      </c>
      <c r="H33" s="8" t="s">
        <v>78</v>
      </c>
      <c r="I33" s="10">
        <v>157</v>
      </c>
      <c r="J33" s="10">
        <v>1</v>
      </c>
      <c r="K33" s="10">
        <v>0</v>
      </c>
      <c r="L33" s="8" t="s">
        <v>79</v>
      </c>
      <c r="M33" s="260"/>
      <c r="N33" s="220"/>
      <c r="O33" s="219">
        <v>314</v>
      </c>
      <c r="P33" s="219" t="s">
        <v>143</v>
      </c>
      <c r="Q33" s="219">
        <v>12</v>
      </c>
      <c r="R33" s="260"/>
      <c r="S33" s="115" t="s">
        <v>109</v>
      </c>
      <c r="T33" s="115" t="s">
        <v>113</v>
      </c>
      <c r="U33" s="10">
        <v>11</v>
      </c>
      <c r="V33" s="10">
        <v>1</v>
      </c>
      <c r="W33" s="10" t="s">
        <v>87</v>
      </c>
      <c r="X33" s="10" t="s">
        <v>139</v>
      </c>
      <c r="Y33" s="10" t="s">
        <v>138</v>
      </c>
      <c r="Z33" s="105">
        <v>1</v>
      </c>
      <c r="AA33" s="124">
        <v>3062176.58</v>
      </c>
      <c r="AB33" s="105">
        <v>1</v>
      </c>
      <c r="AC33" s="124">
        <v>3062176.58</v>
      </c>
      <c r="AD33" s="105">
        <v>1</v>
      </c>
      <c r="AE33" s="124">
        <v>3062176.58</v>
      </c>
      <c r="AF33" s="125">
        <f t="shared" si="3"/>
        <v>3</v>
      </c>
      <c r="AG33" s="126">
        <f t="shared" si="3"/>
        <v>9186529.7400000002</v>
      </c>
      <c r="AH33" s="105">
        <v>1</v>
      </c>
      <c r="AI33" s="124">
        <v>3062176.58</v>
      </c>
      <c r="AJ33" s="105">
        <v>1</v>
      </c>
      <c r="AK33" s="124">
        <v>3062176.58</v>
      </c>
      <c r="AL33" s="105">
        <v>1</v>
      </c>
      <c r="AM33" s="124">
        <v>3062176.58</v>
      </c>
      <c r="AN33" s="125">
        <f t="shared" si="4"/>
        <v>3</v>
      </c>
      <c r="AO33" s="126">
        <f t="shared" si="4"/>
        <v>9186529.7400000002</v>
      </c>
      <c r="AP33" s="105">
        <v>1</v>
      </c>
      <c r="AQ33" s="124">
        <v>3062176.58</v>
      </c>
      <c r="AR33" s="105">
        <v>1</v>
      </c>
      <c r="AS33" s="124">
        <v>3062176.58</v>
      </c>
      <c r="AT33" s="105">
        <v>1</v>
      </c>
      <c r="AU33" s="124">
        <v>3062176.58</v>
      </c>
      <c r="AV33" s="125">
        <f t="shared" si="5"/>
        <v>3</v>
      </c>
      <c r="AW33" s="126">
        <f t="shared" si="5"/>
        <v>9186529.7400000002</v>
      </c>
      <c r="AX33" s="105">
        <v>1</v>
      </c>
      <c r="AY33" s="124">
        <v>3062176.58</v>
      </c>
      <c r="AZ33" s="105">
        <v>1</v>
      </c>
      <c r="BA33" s="124">
        <v>3062176.2</v>
      </c>
      <c r="BB33" s="105">
        <v>1</v>
      </c>
      <c r="BC33" s="124">
        <v>3062177</v>
      </c>
      <c r="BD33" s="125">
        <f t="shared" si="6"/>
        <v>3</v>
      </c>
      <c r="BE33" s="126">
        <f t="shared" si="6"/>
        <v>9186529.7800000012</v>
      </c>
      <c r="BF33" s="127">
        <f t="shared" si="7"/>
        <v>12</v>
      </c>
      <c r="BG33" s="128">
        <f t="shared" si="7"/>
        <v>36746119.000000007</v>
      </c>
      <c r="BH33" s="105">
        <v>12</v>
      </c>
      <c r="BI33" s="119">
        <f t="shared" si="0"/>
        <v>44095342.800000004</v>
      </c>
      <c r="BJ33" s="115">
        <v>12</v>
      </c>
      <c r="BK33" s="119">
        <f t="shared" si="1"/>
        <v>52914411.360000007</v>
      </c>
      <c r="BL33" s="115">
        <v>12</v>
      </c>
      <c r="BM33" s="119">
        <f t="shared" si="2"/>
        <v>63497293.632000007</v>
      </c>
      <c r="BN33" s="179"/>
    </row>
    <row r="34" spans="1:74" s="30" customFormat="1" ht="26.45" customHeight="1" x14ac:dyDescent="0.25">
      <c r="A34" s="60"/>
      <c r="B34" s="62"/>
      <c r="C34" s="103"/>
      <c r="D34" s="186"/>
      <c r="E34" s="189"/>
      <c r="F34" s="107">
        <v>0</v>
      </c>
      <c r="G34" s="10" t="s">
        <v>100</v>
      </c>
      <c r="H34" s="8" t="s">
        <v>78</v>
      </c>
      <c r="I34" s="10">
        <v>157</v>
      </c>
      <c r="J34" s="10">
        <v>1</v>
      </c>
      <c r="K34" s="10">
        <v>0</v>
      </c>
      <c r="L34" s="8" t="s">
        <v>79</v>
      </c>
      <c r="M34" s="260"/>
      <c r="N34" s="220"/>
      <c r="O34" s="260"/>
      <c r="P34" s="260"/>
      <c r="Q34" s="260"/>
      <c r="R34" s="260"/>
      <c r="S34" s="115" t="s">
        <v>110</v>
      </c>
      <c r="T34" s="115" t="s">
        <v>119</v>
      </c>
      <c r="U34" s="10">
        <v>11</v>
      </c>
      <c r="V34" s="10">
        <v>1</v>
      </c>
      <c r="W34" s="10" t="s">
        <v>87</v>
      </c>
      <c r="X34" s="10" t="s">
        <v>100</v>
      </c>
      <c r="Y34" s="10" t="s">
        <v>138</v>
      </c>
      <c r="Z34" s="105">
        <v>0</v>
      </c>
      <c r="AA34" s="124">
        <v>0</v>
      </c>
      <c r="AB34" s="105">
        <v>0</v>
      </c>
      <c r="AC34" s="124">
        <v>0</v>
      </c>
      <c r="AD34" s="105">
        <v>0</v>
      </c>
      <c r="AE34" s="124">
        <v>0</v>
      </c>
      <c r="AF34" s="125">
        <f t="shared" si="3"/>
        <v>0</v>
      </c>
      <c r="AG34" s="126">
        <f t="shared" si="3"/>
        <v>0</v>
      </c>
      <c r="AH34" s="105">
        <v>0</v>
      </c>
      <c r="AI34" s="124">
        <v>0</v>
      </c>
      <c r="AJ34" s="105">
        <v>0</v>
      </c>
      <c r="AK34" s="124">
        <v>0</v>
      </c>
      <c r="AL34" s="105">
        <v>0</v>
      </c>
      <c r="AM34" s="124">
        <v>0</v>
      </c>
      <c r="AN34" s="125">
        <f t="shared" si="4"/>
        <v>0</v>
      </c>
      <c r="AO34" s="126">
        <f t="shared" si="4"/>
        <v>0</v>
      </c>
      <c r="AP34" s="105">
        <v>0</v>
      </c>
      <c r="AQ34" s="124">
        <v>0</v>
      </c>
      <c r="AR34" s="105">
        <v>0</v>
      </c>
      <c r="AS34" s="124">
        <v>0</v>
      </c>
      <c r="AT34" s="105">
        <v>0</v>
      </c>
      <c r="AU34" s="124">
        <v>0</v>
      </c>
      <c r="AV34" s="125">
        <f t="shared" si="5"/>
        <v>0</v>
      </c>
      <c r="AW34" s="126">
        <f t="shared" si="5"/>
        <v>0</v>
      </c>
      <c r="AX34" s="105">
        <v>0</v>
      </c>
      <c r="AY34" s="124">
        <v>0</v>
      </c>
      <c r="AZ34" s="105">
        <v>0</v>
      </c>
      <c r="BA34" s="124">
        <v>0</v>
      </c>
      <c r="BB34" s="105">
        <v>1</v>
      </c>
      <c r="BC34" s="124">
        <v>3062177</v>
      </c>
      <c r="BD34" s="125">
        <f t="shared" si="6"/>
        <v>1</v>
      </c>
      <c r="BE34" s="126">
        <f t="shared" si="6"/>
        <v>3062177</v>
      </c>
      <c r="BF34" s="127">
        <f t="shared" si="7"/>
        <v>1</v>
      </c>
      <c r="BG34" s="128">
        <f t="shared" si="7"/>
        <v>3062177</v>
      </c>
      <c r="BH34" s="105">
        <v>12</v>
      </c>
      <c r="BI34" s="119">
        <f t="shared" si="0"/>
        <v>3674612.4</v>
      </c>
      <c r="BJ34" s="115">
        <v>12</v>
      </c>
      <c r="BK34" s="119">
        <f t="shared" si="1"/>
        <v>4409534.88</v>
      </c>
      <c r="BL34" s="115">
        <v>12</v>
      </c>
      <c r="BM34" s="119">
        <f t="shared" si="2"/>
        <v>5291441.8559999997</v>
      </c>
      <c r="BN34" s="179"/>
    </row>
    <row r="35" spans="1:74" ht="30" customHeight="1" x14ac:dyDescent="0.25">
      <c r="A35" s="60"/>
      <c r="B35" s="62"/>
      <c r="C35" s="64"/>
      <c r="D35" s="186"/>
      <c r="E35" s="189"/>
      <c r="F35" s="107">
        <v>0</v>
      </c>
      <c r="G35" s="10" t="s">
        <v>100</v>
      </c>
      <c r="H35" s="8" t="s">
        <v>78</v>
      </c>
      <c r="I35" s="10">
        <v>157</v>
      </c>
      <c r="J35" s="10">
        <v>1</v>
      </c>
      <c r="K35" s="10">
        <v>0</v>
      </c>
      <c r="L35" s="8" t="s">
        <v>79</v>
      </c>
      <c r="M35" s="260"/>
      <c r="N35" s="220"/>
      <c r="O35" s="260"/>
      <c r="P35" s="260"/>
      <c r="Q35" s="260"/>
      <c r="R35" s="260"/>
      <c r="S35" s="115" t="s">
        <v>111</v>
      </c>
      <c r="T35" s="115" t="s">
        <v>120</v>
      </c>
      <c r="U35" s="10">
        <v>11</v>
      </c>
      <c r="V35" s="10">
        <v>1</v>
      </c>
      <c r="W35" s="10" t="s">
        <v>87</v>
      </c>
      <c r="X35" s="10" t="s">
        <v>100</v>
      </c>
      <c r="Y35" s="10" t="s">
        <v>138</v>
      </c>
      <c r="Z35" s="105">
        <v>0</v>
      </c>
      <c r="AA35" s="124">
        <v>0</v>
      </c>
      <c r="AB35" s="105">
        <v>0</v>
      </c>
      <c r="AC35" s="124">
        <v>0</v>
      </c>
      <c r="AD35" s="105">
        <v>0</v>
      </c>
      <c r="AE35" s="124">
        <v>0</v>
      </c>
      <c r="AF35" s="125">
        <f t="shared" si="3"/>
        <v>0</v>
      </c>
      <c r="AG35" s="126">
        <f t="shared" si="3"/>
        <v>0</v>
      </c>
      <c r="AH35" s="105">
        <v>0</v>
      </c>
      <c r="AI35" s="124">
        <v>0</v>
      </c>
      <c r="AJ35" s="105">
        <v>0</v>
      </c>
      <c r="AK35" s="124">
        <v>0</v>
      </c>
      <c r="AL35" s="105">
        <v>1</v>
      </c>
      <c r="AM35" s="124">
        <v>3062177</v>
      </c>
      <c r="AN35" s="125">
        <f t="shared" si="4"/>
        <v>1</v>
      </c>
      <c r="AO35" s="126">
        <f t="shared" si="4"/>
        <v>3062177</v>
      </c>
      <c r="AP35" s="105">
        <v>0</v>
      </c>
      <c r="AQ35" s="124">
        <v>0</v>
      </c>
      <c r="AR35" s="105">
        <v>0</v>
      </c>
      <c r="AS35" s="124">
        <v>0</v>
      </c>
      <c r="AT35" s="105">
        <v>0</v>
      </c>
      <c r="AU35" s="124">
        <v>0</v>
      </c>
      <c r="AV35" s="125">
        <f t="shared" si="5"/>
        <v>0</v>
      </c>
      <c r="AW35" s="126">
        <f t="shared" si="5"/>
        <v>0</v>
      </c>
      <c r="AX35" s="105">
        <v>0</v>
      </c>
      <c r="AY35" s="124">
        <v>0</v>
      </c>
      <c r="AZ35" s="105">
        <v>0</v>
      </c>
      <c r="BA35" s="124">
        <v>0</v>
      </c>
      <c r="BB35" s="105">
        <v>0</v>
      </c>
      <c r="BC35" s="124">
        <v>0</v>
      </c>
      <c r="BD35" s="125">
        <f t="shared" si="6"/>
        <v>0</v>
      </c>
      <c r="BE35" s="126">
        <f t="shared" si="6"/>
        <v>0</v>
      </c>
      <c r="BF35" s="127">
        <f t="shared" si="7"/>
        <v>1</v>
      </c>
      <c r="BG35" s="128">
        <f t="shared" si="7"/>
        <v>3062177</v>
      </c>
      <c r="BH35" s="105">
        <v>12</v>
      </c>
      <c r="BI35" s="119">
        <f t="shared" si="0"/>
        <v>3674612.4</v>
      </c>
      <c r="BJ35" s="115">
        <v>12</v>
      </c>
      <c r="BK35" s="119">
        <f t="shared" si="1"/>
        <v>4409534.88</v>
      </c>
      <c r="BL35" s="115">
        <v>12</v>
      </c>
      <c r="BM35" s="119">
        <f t="shared" si="2"/>
        <v>5291441.8559999997</v>
      </c>
      <c r="BN35" s="180"/>
      <c r="BO35" s="1"/>
      <c r="BP35" s="1"/>
      <c r="BQ35" s="1"/>
      <c r="BR35" s="1"/>
      <c r="BS35" s="1"/>
      <c r="BT35" s="1"/>
      <c r="BU35" s="1"/>
      <c r="BV35" s="1"/>
    </row>
    <row r="36" spans="1:74" ht="30" customHeight="1" x14ac:dyDescent="0.25">
      <c r="A36" s="191"/>
      <c r="B36" s="189"/>
      <c r="C36" s="192"/>
      <c r="D36" s="190"/>
      <c r="E36" s="190"/>
      <c r="F36" s="107">
        <v>0</v>
      </c>
      <c r="G36" s="10" t="s">
        <v>100</v>
      </c>
      <c r="H36" s="8" t="s">
        <v>78</v>
      </c>
      <c r="I36" s="10">
        <v>157</v>
      </c>
      <c r="J36" s="10">
        <v>1</v>
      </c>
      <c r="K36" s="10">
        <v>0</v>
      </c>
      <c r="L36" s="8" t="s">
        <v>79</v>
      </c>
      <c r="M36" s="261"/>
      <c r="N36" s="221"/>
      <c r="O36" s="261"/>
      <c r="P36" s="261"/>
      <c r="Q36" s="261"/>
      <c r="R36" s="261"/>
      <c r="S36" s="115" t="s">
        <v>112</v>
      </c>
      <c r="T36" s="115" t="s">
        <v>118</v>
      </c>
      <c r="U36" s="10">
        <v>11</v>
      </c>
      <c r="V36" s="10">
        <v>1</v>
      </c>
      <c r="W36" s="10" t="s">
        <v>87</v>
      </c>
      <c r="X36" s="10" t="s">
        <v>100</v>
      </c>
      <c r="Y36" s="10" t="s">
        <v>138</v>
      </c>
      <c r="Z36" s="105">
        <v>1</v>
      </c>
      <c r="AA36" s="124">
        <v>134278.5</v>
      </c>
      <c r="AB36" s="105">
        <v>1</v>
      </c>
      <c r="AC36" s="124">
        <v>134278.5</v>
      </c>
      <c r="AD36" s="105">
        <v>1</v>
      </c>
      <c r="AE36" s="124">
        <v>134278.5</v>
      </c>
      <c r="AF36" s="125">
        <f t="shared" si="3"/>
        <v>3</v>
      </c>
      <c r="AG36" s="126">
        <f t="shared" si="3"/>
        <v>402835.5</v>
      </c>
      <c r="AH36" s="105">
        <v>1</v>
      </c>
      <c r="AI36" s="124">
        <v>134278.5</v>
      </c>
      <c r="AJ36" s="105">
        <v>1</v>
      </c>
      <c r="AK36" s="124">
        <v>134278.5</v>
      </c>
      <c r="AL36" s="105">
        <v>1</v>
      </c>
      <c r="AM36" s="124">
        <v>134278.5</v>
      </c>
      <c r="AN36" s="125">
        <f t="shared" si="4"/>
        <v>3</v>
      </c>
      <c r="AO36" s="126">
        <f t="shared" si="4"/>
        <v>402835.5</v>
      </c>
      <c r="AP36" s="105">
        <v>1</v>
      </c>
      <c r="AQ36" s="124">
        <v>134278.5</v>
      </c>
      <c r="AR36" s="105">
        <v>1</v>
      </c>
      <c r="AS36" s="124">
        <v>134278.5</v>
      </c>
      <c r="AT36" s="105">
        <v>1</v>
      </c>
      <c r="AU36" s="124">
        <v>134278.5</v>
      </c>
      <c r="AV36" s="125">
        <f t="shared" si="5"/>
        <v>3</v>
      </c>
      <c r="AW36" s="126">
        <f t="shared" si="5"/>
        <v>402835.5</v>
      </c>
      <c r="AX36" s="105">
        <v>1</v>
      </c>
      <c r="AY36" s="124">
        <v>134278.5</v>
      </c>
      <c r="AZ36" s="105">
        <v>1</v>
      </c>
      <c r="BA36" s="124">
        <v>134278.5</v>
      </c>
      <c r="BB36" s="105">
        <v>1</v>
      </c>
      <c r="BC36" s="124">
        <v>134278.5</v>
      </c>
      <c r="BD36" s="125">
        <f t="shared" si="6"/>
        <v>3</v>
      </c>
      <c r="BE36" s="126">
        <f t="shared" si="6"/>
        <v>402835.5</v>
      </c>
      <c r="BF36" s="127">
        <f t="shared" si="7"/>
        <v>12</v>
      </c>
      <c r="BG36" s="128">
        <f t="shared" si="7"/>
        <v>1611342</v>
      </c>
      <c r="BH36" s="105">
        <v>12</v>
      </c>
      <c r="BI36" s="119">
        <f t="shared" si="0"/>
        <v>1933610.4</v>
      </c>
      <c r="BJ36" s="115">
        <v>12</v>
      </c>
      <c r="BK36" s="119">
        <f t="shared" si="1"/>
        <v>2320332.48</v>
      </c>
      <c r="BL36" s="115">
        <v>12</v>
      </c>
      <c r="BM36" s="119">
        <f t="shared" si="2"/>
        <v>2784398.9759999998</v>
      </c>
      <c r="BN36" s="180"/>
      <c r="BO36" s="1"/>
      <c r="BP36" s="1"/>
      <c r="BQ36" s="1"/>
      <c r="BR36" s="1"/>
      <c r="BS36" s="1"/>
      <c r="BT36" s="1"/>
      <c r="BU36" s="1"/>
      <c r="BV36" s="1"/>
    </row>
    <row r="37" spans="1:74" ht="30.6" customHeight="1" x14ac:dyDescent="0.25">
      <c r="A37" s="191"/>
      <c r="B37" s="189"/>
      <c r="C37" s="192"/>
      <c r="D37" s="190"/>
      <c r="E37" s="190"/>
      <c r="F37" s="107">
        <v>0</v>
      </c>
      <c r="G37" s="10" t="s">
        <v>100</v>
      </c>
      <c r="H37" s="8" t="s">
        <v>78</v>
      </c>
      <c r="I37" s="10">
        <v>157</v>
      </c>
      <c r="J37" s="10">
        <v>1</v>
      </c>
      <c r="K37" s="10">
        <v>0</v>
      </c>
      <c r="L37" s="8" t="s">
        <v>79</v>
      </c>
      <c r="M37" s="200" t="s">
        <v>122</v>
      </c>
      <c r="N37" s="215" t="s">
        <v>142</v>
      </c>
      <c r="O37" s="104">
        <v>494</v>
      </c>
      <c r="P37" s="104" t="s">
        <v>137</v>
      </c>
      <c r="Q37" s="10">
        <v>12</v>
      </c>
      <c r="R37" s="104" t="s">
        <v>128</v>
      </c>
      <c r="S37" s="116">
        <v>21110</v>
      </c>
      <c r="T37" s="106" t="s">
        <v>80</v>
      </c>
      <c r="U37" s="10">
        <v>11</v>
      </c>
      <c r="V37" s="10">
        <v>1</v>
      </c>
      <c r="W37" s="10" t="s">
        <v>87</v>
      </c>
      <c r="X37" s="10" t="s">
        <v>100</v>
      </c>
      <c r="Y37" s="10" t="s">
        <v>140</v>
      </c>
      <c r="Z37" s="10">
        <v>1</v>
      </c>
      <c r="AA37" s="54">
        <v>35000</v>
      </c>
      <c r="AB37" s="10">
        <v>1</v>
      </c>
      <c r="AC37" s="54">
        <v>35000</v>
      </c>
      <c r="AD37" s="10">
        <v>1</v>
      </c>
      <c r="AE37" s="54">
        <v>35000</v>
      </c>
      <c r="AF37" s="71">
        <f>Z37+AB37+AD37</f>
        <v>3</v>
      </c>
      <c r="AG37" s="92">
        <f>AA37+AC37+AE37</f>
        <v>105000</v>
      </c>
      <c r="AH37" s="10">
        <v>1</v>
      </c>
      <c r="AI37" s="54">
        <v>35000</v>
      </c>
      <c r="AJ37" s="10">
        <v>1</v>
      </c>
      <c r="AK37" s="54">
        <v>35000</v>
      </c>
      <c r="AL37" s="10">
        <v>1</v>
      </c>
      <c r="AM37" s="54">
        <v>35000</v>
      </c>
      <c r="AN37" s="71">
        <f>AH37+AJ37+AL37</f>
        <v>3</v>
      </c>
      <c r="AO37" s="92">
        <f>AI37+AK37+AM37</f>
        <v>105000</v>
      </c>
      <c r="AP37" s="10">
        <v>1</v>
      </c>
      <c r="AQ37" s="54">
        <v>35000</v>
      </c>
      <c r="AR37" s="10">
        <v>1</v>
      </c>
      <c r="AS37" s="54">
        <v>35000</v>
      </c>
      <c r="AT37" s="10">
        <v>1</v>
      </c>
      <c r="AU37" s="54">
        <v>35000</v>
      </c>
      <c r="AV37" s="71">
        <f>AP37+AR37+AT37</f>
        <v>3</v>
      </c>
      <c r="AW37" s="92">
        <f>AQ37+AS37+AU37</f>
        <v>105000</v>
      </c>
      <c r="AX37" s="10">
        <v>1</v>
      </c>
      <c r="AY37" s="54">
        <v>35000</v>
      </c>
      <c r="AZ37" s="10">
        <v>1</v>
      </c>
      <c r="BA37" s="54">
        <v>35000</v>
      </c>
      <c r="BB37" s="10">
        <v>1</v>
      </c>
      <c r="BC37" s="54">
        <v>35000</v>
      </c>
      <c r="BD37" s="71">
        <f>AX37+AZ37+BB37</f>
        <v>3</v>
      </c>
      <c r="BE37" s="92">
        <f>AY37+BA37+BC37</f>
        <v>105000</v>
      </c>
      <c r="BF37" s="120">
        <f>BD37+AV37+AN37+AF37</f>
        <v>12</v>
      </c>
      <c r="BG37" s="129">
        <f t="shared" si="7"/>
        <v>420000</v>
      </c>
      <c r="BH37" s="121">
        <v>12</v>
      </c>
      <c r="BI37" s="119">
        <f t="shared" si="0"/>
        <v>504000</v>
      </c>
      <c r="BJ37" s="115">
        <v>12</v>
      </c>
      <c r="BK37" s="119">
        <f t="shared" si="1"/>
        <v>604800</v>
      </c>
      <c r="BL37" s="115">
        <v>12</v>
      </c>
      <c r="BM37" s="119">
        <f t="shared" si="2"/>
        <v>725760</v>
      </c>
      <c r="BN37" s="180"/>
      <c r="BO37" s="1"/>
      <c r="BP37" s="1"/>
      <c r="BQ37" s="1"/>
      <c r="BR37" s="1"/>
      <c r="BS37" s="1"/>
      <c r="BT37" s="1"/>
      <c r="BU37" s="1"/>
      <c r="BV37" s="1"/>
    </row>
    <row r="38" spans="1:74" ht="31.5" customHeight="1" x14ac:dyDescent="0.25">
      <c r="A38" s="191"/>
      <c r="B38" s="62"/>
      <c r="C38" s="64"/>
      <c r="D38" s="190"/>
      <c r="E38" s="190"/>
      <c r="F38" s="107">
        <v>0</v>
      </c>
      <c r="G38" s="10" t="s">
        <v>100</v>
      </c>
      <c r="H38" s="8" t="s">
        <v>78</v>
      </c>
      <c r="I38" s="10">
        <v>157</v>
      </c>
      <c r="J38" s="10">
        <v>1</v>
      </c>
      <c r="K38" s="10">
        <v>0</v>
      </c>
      <c r="L38" s="8" t="s">
        <v>79</v>
      </c>
      <c r="M38" s="201"/>
      <c r="N38" s="216"/>
      <c r="O38" s="104">
        <v>548</v>
      </c>
      <c r="P38" s="104" t="s">
        <v>126</v>
      </c>
      <c r="Q38" s="10">
        <v>1</v>
      </c>
      <c r="R38" s="104" t="s">
        <v>127</v>
      </c>
      <c r="S38" s="57">
        <v>25400</v>
      </c>
      <c r="T38" s="106" t="s">
        <v>90</v>
      </c>
      <c r="U38" s="10">
        <v>11</v>
      </c>
      <c r="V38" s="10">
        <v>1</v>
      </c>
      <c r="W38" s="10" t="s">
        <v>87</v>
      </c>
      <c r="X38" s="10" t="s">
        <v>100</v>
      </c>
      <c r="Y38" s="10" t="s">
        <v>140</v>
      </c>
      <c r="Z38" s="10">
        <v>0</v>
      </c>
      <c r="AA38" s="54">
        <v>0</v>
      </c>
      <c r="AB38" s="10">
        <v>0</v>
      </c>
      <c r="AC38" s="54">
        <v>0</v>
      </c>
      <c r="AD38" s="10">
        <v>0</v>
      </c>
      <c r="AE38" s="54">
        <v>0</v>
      </c>
      <c r="AF38" s="71">
        <f t="shared" ref="AF38:AG54" si="8">Z38+AB38+AD38</f>
        <v>0</v>
      </c>
      <c r="AG38" s="92">
        <f t="shared" si="8"/>
        <v>0</v>
      </c>
      <c r="AH38" s="10">
        <v>0</v>
      </c>
      <c r="AI38" s="54">
        <v>0</v>
      </c>
      <c r="AJ38" s="10">
        <v>0</v>
      </c>
      <c r="AK38" s="54">
        <v>0</v>
      </c>
      <c r="AL38" s="10">
        <v>1</v>
      </c>
      <c r="AM38" s="54">
        <v>110000</v>
      </c>
      <c r="AN38" s="71">
        <f t="shared" ref="AN38:AO54" si="9">AH38+AJ38+AL38</f>
        <v>1</v>
      </c>
      <c r="AO38" s="92">
        <f t="shared" si="9"/>
        <v>110000</v>
      </c>
      <c r="AP38" s="10">
        <v>0</v>
      </c>
      <c r="AQ38" s="54">
        <v>0</v>
      </c>
      <c r="AR38" s="10">
        <v>0</v>
      </c>
      <c r="AS38" s="54">
        <v>0</v>
      </c>
      <c r="AT38" s="10">
        <v>0</v>
      </c>
      <c r="AU38" s="54">
        <v>0</v>
      </c>
      <c r="AV38" s="71">
        <f t="shared" ref="AV38:AW54" si="10">AP38+AR38+AT38</f>
        <v>0</v>
      </c>
      <c r="AW38" s="92">
        <f t="shared" si="10"/>
        <v>0</v>
      </c>
      <c r="AX38" s="10">
        <v>0</v>
      </c>
      <c r="AY38" s="54">
        <v>0</v>
      </c>
      <c r="AZ38" s="10">
        <v>0</v>
      </c>
      <c r="BA38" s="54">
        <v>0</v>
      </c>
      <c r="BB38" s="10">
        <v>0</v>
      </c>
      <c r="BC38" s="54">
        <v>0</v>
      </c>
      <c r="BD38" s="71">
        <f t="shared" ref="BD38:BE54" si="11">AX38+AZ38+BB38</f>
        <v>0</v>
      </c>
      <c r="BE38" s="92">
        <f t="shared" si="11"/>
        <v>0</v>
      </c>
      <c r="BF38" s="120">
        <f t="shared" ref="BF38:BG54" si="12">BD38+AV38+AN38+AF38</f>
        <v>1</v>
      </c>
      <c r="BG38" s="129">
        <f t="shared" si="7"/>
        <v>110000</v>
      </c>
      <c r="BH38" s="121">
        <v>2</v>
      </c>
      <c r="BI38" s="119">
        <f t="shared" si="0"/>
        <v>132000</v>
      </c>
      <c r="BJ38" s="121">
        <v>3</v>
      </c>
      <c r="BK38" s="119">
        <f t="shared" si="1"/>
        <v>158400</v>
      </c>
      <c r="BL38" s="121">
        <v>4</v>
      </c>
      <c r="BM38" s="119">
        <f t="shared" si="2"/>
        <v>190080</v>
      </c>
      <c r="BN38" s="180"/>
      <c r="BO38" s="1"/>
      <c r="BP38" s="1"/>
      <c r="BQ38" s="1"/>
      <c r="BR38" s="1"/>
      <c r="BS38" s="1"/>
      <c r="BT38" s="1"/>
      <c r="BU38" s="1"/>
      <c r="BV38" s="1"/>
    </row>
    <row r="39" spans="1:74" ht="32.25" customHeight="1" x14ac:dyDescent="0.25">
      <c r="A39" s="60"/>
      <c r="B39" s="62"/>
      <c r="C39" s="64"/>
      <c r="D39" s="190"/>
      <c r="E39" s="190"/>
      <c r="F39" s="107">
        <v>0</v>
      </c>
      <c r="G39" s="10" t="s">
        <v>100</v>
      </c>
      <c r="H39" s="10" t="s">
        <v>78</v>
      </c>
      <c r="I39" s="10">
        <v>157</v>
      </c>
      <c r="J39" s="10">
        <v>1</v>
      </c>
      <c r="K39" s="10">
        <v>0</v>
      </c>
      <c r="L39" s="10" t="s">
        <v>79</v>
      </c>
      <c r="M39" s="201"/>
      <c r="N39" s="216"/>
      <c r="O39" s="104">
        <v>494</v>
      </c>
      <c r="P39" s="104" t="s">
        <v>137</v>
      </c>
      <c r="Q39" s="10">
        <v>12</v>
      </c>
      <c r="R39" s="104" t="s">
        <v>128</v>
      </c>
      <c r="S39" s="57">
        <v>25700</v>
      </c>
      <c r="T39" s="106" t="s">
        <v>81</v>
      </c>
      <c r="U39" s="10">
        <v>11</v>
      </c>
      <c r="V39" s="10">
        <v>1</v>
      </c>
      <c r="W39" s="10" t="s">
        <v>87</v>
      </c>
      <c r="X39" s="10" t="s">
        <v>100</v>
      </c>
      <c r="Y39" s="10" t="s">
        <v>140</v>
      </c>
      <c r="Z39" s="10">
        <v>1</v>
      </c>
      <c r="AA39" s="54">
        <v>30000</v>
      </c>
      <c r="AB39" s="10">
        <v>1</v>
      </c>
      <c r="AC39" s="54">
        <v>30000</v>
      </c>
      <c r="AD39" s="10">
        <v>1</v>
      </c>
      <c r="AE39" s="54">
        <v>30000</v>
      </c>
      <c r="AF39" s="71">
        <f t="shared" si="8"/>
        <v>3</v>
      </c>
      <c r="AG39" s="92">
        <f t="shared" si="8"/>
        <v>90000</v>
      </c>
      <c r="AH39" s="10">
        <v>1</v>
      </c>
      <c r="AI39" s="54">
        <v>30000</v>
      </c>
      <c r="AJ39" s="10">
        <v>1</v>
      </c>
      <c r="AK39" s="54">
        <v>30000</v>
      </c>
      <c r="AL39" s="10">
        <v>1</v>
      </c>
      <c r="AM39" s="54">
        <v>30000</v>
      </c>
      <c r="AN39" s="71">
        <f t="shared" si="9"/>
        <v>3</v>
      </c>
      <c r="AO39" s="92">
        <f t="shared" si="9"/>
        <v>90000</v>
      </c>
      <c r="AP39" s="10">
        <v>1</v>
      </c>
      <c r="AQ39" s="54">
        <v>30000</v>
      </c>
      <c r="AR39" s="10">
        <v>1</v>
      </c>
      <c r="AS39" s="54">
        <v>30000</v>
      </c>
      <c r="AT39" s="10">
        <v>1</v>
      </c>
      <c r="AU39" s="54">
        <v>30000</v>
      </c>
      <c r="AV39" s="71">
        <f t="shared" si="10"/>
        <v>3</v>
      </c>
      <c r="AW39" s="92">
        <f t="shared" si="10"/>
        <v>90000</v>
      </c>
      <c r="AX39" s="10">
        <v>1</v>
      </c>
      <c r="AY39" s="54">
        <v>30000</v>
      </c>
      <c r="AZ39" s="10">
        <v>1</v>
      </c>
      <c r="BA39" s="54">
        <v>30000</v>
      </c>
      <c r="BB39" s="10">
        <v>1</v>
      </c>
      <c r="BC39" s="54">
        <v>30000</v>
      </c>
      <c r="BD39" s="71">
        <f t="shared" si="11"/>
        <v>3</v>
      </c>
      <c r="BE39" s="92">
        <f t="shared" si="11"/>
        <v>90000</v>
      </c>
      <c r="BF39" s="120">
        <f t="shared" si="12"/>
        <v>12</v>
      </c>
      <c r="BG39" s="129">
        <f t="shared" si="7"/>
        <v>360000</v>
      </c>
      <c r="BH39" s="121">
        <v>12</v>
      </c>
      <c r="BI39" s="119">
        <f t="shared" si="0"/>
        <v>432000</v>
      </c>
      <c r="BJ39" s="121">
        <v>12</v>
      </c>
      <c r="BK39" s="119">
        <f t="shared" si="1"/>
        <v>518400</v>
      </c>
      <c r="BL39" s="121">
        <v>12</v>
      </c>
      <c r="BM39" s="119">
        <f t="shared" si="2"/>
        <v>622080</v>
      </c>
      <c r="BN39" s="180"/>
      <c r="BO39" s="1"/>
      <c r="BP39" s="1"/>
      <c r="BQ39" s="1"/>
      <c r="BR39" s="1"/>
      <c r="BS39" s="1"/>
      <c r="BT39" s="1"/>
      <c r="BU39" s="1"/>
      <c r="BV39" s="1"/>
    </row>
    <row r="40" spans="1:74" ht="28.5" customHeight="1" x14ac:dyDescent="0.25">
      <c r="A40" s="60"/>
      <c r="B40" s="62"/>
      <c r="C40" s="64"/>
      <c r="D40" s="190"/>
      <c r="E40" s="62"/>
      <c r="F40" s="107">
        <v>0</v>
      </c>
      <c r="G40" s="10" t="s">
        <v>100</v>
      </c>
      <c r="H40" s="10" t="s">
        <v>78</v>
      </c>
      <c r="I40" s="10">
        <v>157</v>
      </c>
      <c r="J40" s="10">
        <v>1</v>
      </c>
      <c r="K40" s="10">
        <v>0</v>
      </c>
      <c r="L40" s="10" t="s">
        <v>79</v>
      </c>
      <c r="M40" s="201"/>
      <c r="N40" s="216"/>
      <c r="O40" s="215">
        <v>548</v>
      </c>
      <c r="P40" s="215" t="s">
        <v>126</v>
      </c>
      <c r="Q40" s="215">
        <v>1</v>
      </c>
      <c r="R40" s="104" t="s">
        <v>127</v>
      </c>
      <c r="S40" s="57">
        <v>27210</v>
      </c>
      <c r="T40" s="106" t="s">
        <v>93</v>
      </c>
      <c r="U40" s="10">
        <v>11</v>
      </c>
      <c r="V40" s="10">
        <v>1</v>
      </c>
      <c r="W40" s="10" t="s">
        <v>87</v>
      </c>
      <c r="X40" s="10" t="s">
        <v>100</v>
      </c>
      <c r="Y40" s="10" t="s">
        <v>140</v>
      </c>
      <c r="Z40" s="10">
        <v>0</v>
      </c>
      <c r="AA40" s="54">
        <v>0</v>
      </c>
      <c r="AB40" s="10">
        <v>0</v>
      </c>
      <c r="AC40" s="54">
        <v>0</v>
      </c>
      <c r="AD40" s="10">
        <v>0</v>
      </c>
      <c r="AE40" s="54">
        <v>0</v>
      </c>
      <c r="AF40" s="71">
        <f t="shared" si="8"/>
        <v>0</v>
      </c>
      <c r="AG40" s="92">
        <f t="shared" si="8"/>
        <v>0</v>
      </c>
      <c r="AH40" s="10">
        <v>0</v>
      </c>
      <c r="AI40" s="54">
        <v>0</v>
      </c>
      <c r="AJ40" s="10">
        <v>0</v>
      </c>
      <c r="AK40" s="54">
        <v>0</v>
      </c>
      <c r="AL40" s="10">
        <v>1</v>
      </c>
      <c r="AM40" s="54">
        <v>90000</v>
      </c>
      <c r="AN40" s="71">
        <f t="shared" si="9"/>
        <v>1</v>
      </c>
      <c r="AO40" s="92">
        <f t="shared" si="9"/>
        <v>90000</v>
      </c>
      <c r="AP40" s="10">
        <v>0</v>
      </c>
      <c r="AQ40" s="54">
        <v>0</v>
      </c>
      <c r="AR40" s="10">
        <v>0</v>
      </c>
      <c r="AS40" s="54">
        <v>0</v>
      </c>
      <c r="AT40" s="10">
        <v>0</v>
      </c>
      <c r="AU40" s="54">
        <v>0</v>
      </c>
      <c r="AV40" s="71">
        <f t="shared" si="10"/>
        <v>0</v>
      </c>
      <c r="AW40" s="92">
        <f t="shared" si="10"/>
        <v>0</v>
      </c>
      <c r="AX40" s="10">
        <v>0</v>
      </c>
      <c r="AY40" s="54">
        <v>0</v>
      </c>
      <c r="AZ40" s="10">
        <v>0</v>
      </c>
      <c r="BA40" s="54">
        <v>0</v>
      </c>
      <c r="BB40" s="10">
        <v>0</v>
      </c>
      <c r="BC40" s="54">
        <v>0</v>
      </c>
      <c r="BD40" s="71">
        <f t="shared" si="11"/>
        <v>0</v>
      </c>
      <c r="BE40" s="92">
        <f t="shared" si="11"/>
        <v>0</v>
      </c>
      <c r="BF40" s="120">
        <f t="shared" si="12"/>
        <v>1</v>
      </c>
      <c r="BG40" s="129">
        <f t="shared" si="7"/>
        <v>90000</v>
      </c>
      <c r="BH40" s="121">
        <v>2</v>
      </c>
      <c r="BI40" s="119">
        <f t="shared" si="0"/>
        <v>108000</v>
      </c>
      <c r="BJ40" s="121">
        <v>3</v>
      </c>
      <c r="BK40" s="119">
        <f t="shared" si="1"/>
        <v>129600</v>
      </c>
      <c r="BL40" s="121">
        <v>4</v>
      </c>
      <c r="BM40" s="119">
        <f t="shared" si="2"/>
        <v>155520</v>
      </c>
      <c r="BN40" s="180"/>
      <c r="BO40" s="1"/>
      <c r="BP40" s="1"/>
      <c r="BQ40" s="1"/>
      <c r="BR40" s="1"/>
      <c r="BS40" s="1"/>
      <c r="BT40" s="1"/>
      <c r="BU40" s="1"/>
      <c r="BV40" s="1"/>
    </row>
    <row r="41" spans="1:74" ht="28.5" customHeight="1" x14ac:dyDescent="0.25">
      <c r="A41" s="60"/>
      <c r="B41" s="62"/>
      <c r="C41" s="64"/>
      <c r="D41" s="190"/>
      <c r="E41" s="62"/>
      <c r="F41" s="107">
        <v>0</v>
      </c>
      <c r="G41" s="10" t="s">
        <v>100</v>
      </c>
      <c r="H41" s="10" t="s">
        <v>78</v>
      </c>
      <c r="I41" s="10">
        <v>157</v>
      </c>
      <c r="J41" s="10">
        <v>1</v>
      </c>
      <c r="K41" s="10">
        <v>0</v>
      </c>
      <c r="L41" s="10" t="s">
        <v>79</v>
      </c>
      <c r="M41" s="201"/>
      <c r="N41" s="216"/>
      <c r="O41" s="216"/>
      <c r="P41" s="216"/>
      <c r="Q41" s="216"/>
      <c r="R41" s="104" t="s">
        <v>127</v>
      </c>
      <c r="S41" s="57">
        <v>29100</v>
      </c>
      <c r="T41" s="116" t="s">
        <v>95</v>
      </c>
      <c r="U41" s="10">
        <v>11</v>
      </c>
      <c r="V41" s="10">
        <v>1</v>
      </c>
      <c r="W41" s="10" t="s">
        <v>87</v>
      </c>
      <c r="X41" s="10" t="s">
        <v>100</v>
      </c>
      <c r="Y41" s="10" t="s">
        <v>140</v>
      </c>
      <c r="Z41" s="10">
        <v>0</v>
      </c>
      <c r="AA41" s="54">
        <v>0</v>
      </c>
      <c r="AB41" s="10">
        <v>0</v>
      </c>
      <c r="AC41" s="54">
        <v>0</v>
      </c>
      <c r="AD41" s="10">
        <v>0</v>
      </c>
      <c r="AE41" s="54">
        <v>0</v>
      </c>
      <c r="AF41" s="71">
        <f t="shared" si="8"/>
        <v>0</v>
      </c>
      <c r="AG41" s="92">
        <f t="shared" si="8"/>
        <v>0</v>
      </c>
      <c r="AH41" s="10">
        <v>0</v>
      </c>
      <c r="AI41" s="54">
        <v>0</v>
      </c>
      <c r="AJ41" s="10">
        <v>0</v>
      </c>
      <c r="AK41" s="54">
        <v>0</v>
      </c>
      <c r="AL41" s="10">
        <v>0</v>
      </c>
      <c r="AM41" s="54">
        <v>0</v>
      </c>
      <c r="AN41" s="71">
        <f t="shared" si="9"/>
        <v>0</v>
      </c>
      <c r="AO41" s="92">
        <f t="shared" si="9"/>
        <v>0</v>
      </c>
      <c r="AP41" s="10">
        <v>0</v>
      </c>
      <c r="AQ41" s="54">
        <v>0</v>
      </c>
      <c r="AR41" s="10">
        <v>0</v>
      </c>
      <c r="AS41" s="54">
        <v>0</v>
      </c>
      <c r="AT41" s="10">
        <v>0</v>
      </c>
      <c r="AU41" s="54">
        <v>0</v>
      </c>
      <c r="AV41" s="71">
        <f t="shared" si="10"/>
        <v>0</v>
      </c>
      <c r="AW41" s="92">
        <f t="shared" si="10"/>
        <v>0</v>
      </c>
      <c r="AX41" s="10">
        <v>0</v>
      </c>
      <c r="AY41" s="54">
        <v>0</v>
      </c>
      <c r="AZ41" s="10">
        <v>1</v>
      </c>
      <c r="BA41" s="54">
        <v>50000</v>
      </c>
      <c r="BB41" s="10">
        <v>0</v>
      </c>
      <c r="BC41" s="54">
        <v>0</v>
      </c>
      <c r="BD41" s="71">
        <f t="shared" si="11"/>
        <v>1</v>
      </c>
      <c r="BE41" s="92">
        <f t="shared" si="11"/>
        <v>50000</v>
      </c>
      <c r="BF41" s="120">
        <f t="shared" si="12"/>
        <v>1</v>
      </c>
      <c r="BG41" s="129">
        <f t="shared" si="7"/>
        <v>50000</v>
      </c>
      <c r="BH41" s="121">
        <v>2</v>
      </c>
      <c r="BI41" s="119">
        <f t="shared" si="0"/>
        <v>60000</v>
      </c>
      <c r="BJ41" s="121">
        <v>3</v>
      </c>
      <c r="BK41" s="119">
        <f t="shared" si="1"/>
        <v>72000</v>
      </c>
      <c r="BL41" s="121">
        <v>4</v>
      </c>
      <c r="BM41" s="119">
        <f t="shared" si="2"/>
        <v>86400</v>
      </c>
      <c r="BN41" s="180"/>
      <c r="BO41" s="1"/>
      <c r="BP41" s="1"/>
      <c r="BQ41" s="1"/>
      <c r="BR41" s="1"/>
      <c r="BS41" s="1"/>
      <c r="BT41" s="1"/>
      <c r="BU41" s="1"/>
      <c r="BV41" s="1"/>
    </row>
    <row r="42" spans="1:74" ht="28.5" customHeight="1" x14ac:dyDescent="0.25">
      <c r="A42" s="60"/>
      <c r="B42" s="62"/>
      <c r="C42" s="64"/>
      <c r="D42" s="67"/>
      <c r="E42" s="62"/>
      <c r="F42" s="107">
        <v>0</v>
      </c>
      <c r="G42" s="10" t="s">
        <v>100</v>
      </c>
      <c r="H42" s="10" t="s">
        <v>78</v>
      </c>
      <c r="I42" s="10">
        <v>157</v>
      </c>
      <c r="J42" s="10">
        <v>1</v>
      </c>
      <c r="K42" s="10">
        <v>0</v>
      </c>
      <c r="L42" s="10" t="s">
        <v>79</v>
      </c>
      <c r="M42" s="201"/>
      <c r="N42" s="216"/>
      <c r="O42" s="216"/>
      <c r="P42" s="216"/>
      <c r="Q42" s="216"/>
      <c r="R42" s="104" t="s">
        <v>127</v>
      </c>
      <c r="S42" s="57">
        <v>31110</v>
      </c>
      <c r="T42" s="106" t="s">
        <v>96</v>
      </c>
      <c r="U42" s="10">
        <v>11</v>
      </c>
      <c r="V42" s="10">
        <v>1</v>
      </c>
      <c r="W42" s="10" t="s">
        <v>87</v>
      </c>
      <c r="X42" s="10" t="s">
        <v>100</v>
      </c>
      <c r="Y42" s="10" t="s">
        <v>140</v>
      </c>
      <c r="Z42" s="10">
        <v>0</v>
      </c>
      <c r="AA42" s="54">
        <v>0</v>
      </c>
      <c r="AB42" s="10">
        <v>0</v>
      </c>
      <c r="AC42" s="54">
        <v>0</v>
      </c>
      <c r="AD42" s="10">
        <v>1</v>
      </c>
      <c r="AE42" s="54">
        <v>20000</v>
      </c>
      <c r="AF42" s="71">
        <f t="shared" si="8"/>
        <v>1</v>
      </c>
      <c r="AG42" s="92">
        <f t="shared" si="8"/>
        <v>20000</v>
      </c>
      <c r="AH42" s="10">
        <v>0</v>
      </c>
      <c r="AI42" s="54">
        <v>0</v>
      </c>
      <c r="AJ42" s="10">
        <v>0</v>
      </c>
      <c r="AK42" s="54">
        <v>0</v>
      </c>
      <c r="AL42" s="10">
        <v>1</v>
      </c>
      <c r="AM42" s="54">
        <v>20000</v>
      </c>
      <c r="AN42" s="71">
        <f t="shared" si="9"/>
        <v>1</v>
      </c>
      <c r="AO42" s="92">
        <f t="shared" si="9"/>
        <v>20000</v>
      </c>
      <c r="AP42" s="10">
        <v>0</v>
      </c>
      <c r="AQ42" s="54">
        <v>0</v>
      </c>
      <c r="AR42" s="10">
        <v>0</v>
      </c>
      <c r="AS42" s="54">
        <v>0</v>
      </c>
      <c r="AT42" s="10">
        <v>1</v>
      </c>
      <c r="AU42" s="54">
        <v>20000</v>
      </c>
      <c r="AV42" s="71">
        <f t="shared" si="10"/>
        <v>1</v>
      </c>
      <c r="AW42" s="92">
        <f t="shared" si="10"/>
        <v>20000</v>
      </c>
      <c r="AX42" s="10">
        <v>0</v>
      </c>
      <c r="AY42" s="54">
        <v>0</v>
      </c>
      <c r="AZ42" s="10">
        <v>1</v>
      </c>
      <c r="BA42" s="54">
        <v>115702</v>
      </c>
      <c r="BB42" s="10">
        <v>0</v>
      </c>
      <c r="BC42" s="54">
        <v>0</v>
      </c>
      <c r="BD42" s="71">
        <f t="shared" si="11"/>
        <v>1</v>
      </c>
      <c r="BE42" s="92">
        <f>AY42+BA42+BC42</f>
        <v>115702</v>
      </c>
      <c r="BF42" s="120">
        <f t="shared" si="12"/>
        <v>4</v>
      </c>
      <c r="BG42" s="129">
        <f t="shared" si="7"/>
        <v>175702</v>
      </c>
      <c r="BH42" s="121">
        <v>8</v>
      </c>
      <c r="BI42" s="119">
        <f t="shared" si="0"/>
        <v>210842.4</v>
      </c>
      <c r="BJ42" s="121">
        <v>12</v>
      </c>
      <c r="BK42" s="119">
        <f t="shared" si="1"/>
        <v>253010.87999999998</v>
      </c>
      <c r="BL42" s="121">
        <v>16</v>
      </c>
      <c r="BM42" s="119">
        <f t="shared" si="2"/>
        <v>303613.05599999998</v>
      </c>
      <c r="BN42" s="180"/>
      <c r="BO42" s="1"/>
      <c r="BP42" s="1"/>
      <c r="BQ42" s="1"/>
      <c r="BR42" s="1"/>
      <c r="BS42" s="1"/>
      <c r="BT42" s="1"/>
      <c r="BU42" s="1"/>
      <c r="BV42" s="1"/>
    </row>
    <row r="43" spans="1:74" ht="30" x14ac:dyDescent="0.25">
      <c r="A43" s="60"/>
      <c r="B43" s="62"/>
      <c r="C43" s="64"/>
      <c r="D43" s="67"/>
      <c r="E43" s="62"/>
      <c r="F43" s="107">
        <v>0</v>
      </c>
      <c r="G43" s="10" t="s">
        <v>100</v>
      </c>
      <c r="H43" s="10" t="s">
        <v>78</v>
      </c>
      <c r="I43" s="10">
        <v>157</v>
      </c>
      <c r="J43" s="10">
        <v>1</v>
      </c>
      <c r="K43" s="10">
        <v>0</v>
      </c>
      <c r="L43" s="10" t="s">
        <v>79</v>
      </c>
      <c r="M43" s="201"/>
      <c r="N43" s="216"/>
      <c r="O43" s="216"/>
      <c r="P43" s="216"/>
      <c r="Q43" s="216"/>
      <c r="R43" s="104" t="s">
        <v>127</v>
      </c>
      <c r="S43" s="57">
        <v>32310</v>
      </c>
      <c r="T43" s="116" t="s">
        <v>82</v>
      </c>
      <c r="U43" s="10">
        <v>11</v>
      </c>
      <c r="V43" s="10">
        <v>1</v>
      </c>
      <c r="W43" s="10" t="s">
        <v>87</v>
      </c>
      <c r="X43" s="10" t="s">
        <v>100</v>
      </c>
      <c r="Y43" s="10" t="s">
        <v>140</v>
      </c>
      <c r="Z43" s="10">
        <v>0</v>
      </c>
      <c r="AA43" s="54">
        <v>0</v>
      </c>
      <c r="AB43" s="10">
        <v>0</v>
      </c>
      <c r="AC43" s="54">
        <v>0</v>
      </c>
      <c r="AD43" s="10">
        <v>0</v>
      </c>
      <c r="AE43" s="54">
        <v>0</v>
      </c>
      <c r="AF43" s="71">
        <f t="shared" si="8"/>
        <v>0</v>
      </c>
      <c r="AG43" s="92">
        <f t="shared" si="8"/>
        <v>0</v>
      </c>
      <c r="AH43" s="10">
        <v>0</v>
      </c>
      <c r="AI43" s="54">
        <v>0</v>
      </c>
      <c r="AJ43" s="10">
        <v>0</v>
      </c>
      <c r="AK43" s="54">
        <v>0</v>
      </c>
      <c r="AL43" s="10">
        <v>1</v>
      </c>
      <c r="AM43" s="54">
        <v>90700</v>
      </c>
      <c r="AN43" s="71">
        <f t="shared" si="9"/>
        <v>1</v>
      </c>
      <c r="AO43" s="92">
        <f t="shared" si="9"/>
        <v>90700</v>
      </c>
      <c r="AP43" s="10">
        <v>1</v>
      </c>
      <c r="AQ43" s="54">
        <v>79200</v>
      </c>
      <c r="AR43" s="10">
        <v>0</v>
      </c>
      <c r="AS43" s="54">
        <v>0</v>
      </c>
      <c r="AT43" s="10">
        <v>1</v>
      </c>
      <c r="AU43" s="54">
        <v>17600</v>
      </c>
      <c r="AV43" s="71">
        <f t="shared" si="10"/>
        <v>2</v>
      </c>
      <c r="AW43" s="92">
        <f t="shared" si="10"/>
        <v>96800</v>
      </c>
      <c r="AX43" s="10">
        <v>0</v>
      </c>
      <c r="AY43" s="54">
        <v>0</v>
      </c>
      <c r="AZ43" s="10">
        <v>0</v>
      </c>
      <c r="BA43" s="54">
        <v>0</v>
      </c>
      <c r="BB43" s="10">
        <v>0</v>
      </c>
      <c r="BC43" s="54">
        <v>0</v>
      </c>
      <c r="BD43" s="71">
        <f t="shared" si="11"/>
        <v>0</v>
      </c>
      <c r="BE43" s="92">
        <f t="shared" si="11"/>
        <v>0</v>
      </c>
      <c r="BF43" s="120">
        <f t="shared" si="12"/>
        <v>3</v>
      </c>
      <c r="BG43" s="129">
        <f t="shared" si="7"/>
        <v>187500</v>
      </c>
      <c r="BH43" s="121">
        <v>2</v>
      </c>
      <c r="BI43" s="119">
        <f t="shared" si="0"/>
        <v>225000</v>
      </c>
      <c r="BJ43" s="121">
        <v>3</v>
      </c>
      <c r="BK43" s="119">
        <f t="shared" si="1"/>
        <v>270000</v>
      </c>
      <c r="BL43" s="121">
        <v>4</v>
      </c>
      <c r="BM43" s="119">
        <f t="shared" si="2"/>
        <v>324000</v>
      </c>
      <c r="BN43" s="180"/>
      <c r="BO43" s="1"/>
      <c r="BP43" s="1"/>
      <c r="BQ43" s="1"/>
      <c r="BR43" s="1"/>
      <c r="BS43" s="1"/>
      <c r="BT43" s="1"/>
      <c r="BU43" s="1"/>
      <c r="BV43" s="1"/>
    </row>
    <row r="44" spans="1:74" ht="30" x14ac:dyDescent="0.25">
      <c r="A44" s="60"/>
      <c r="B44" s="62"/>
      <c r="C44" s="64"/>
      <c r="D44" s="68"/>
      <c r="E44" s="66"/>
      <c r="F44" s="107">
        <v>0</v>
      </c>
      <c r="G44" s="10" t="s">
        <v>100</v>
      </c>
      <c r="H44" s="10" t="s">
        <v>78</v>
      </c>
      <c r="I44" s="10">
        <v>157</v>
      </c>
      <c r="J44" s="10">
        <v>1</v>
      </c>
      <c r="K44" s="10">
        <v>0</v>
      </c>
      <c r="L44" s="10" t="s">
        <v>79</v>
      </c>
      <c r="M44" s="201"/>
      <c r="N44" s="216"/>
      <c r="O44" s="216"/>
      <c r="P44" s="216"/>
      <c r="Q44" s="216"/>
      <c r="R44" s="104" t="s">
        <v>127</v>
      </c>
      <c r="S44" s="57">
        <v>33100</v>
      </c>
      <c r="T44" s="116" t="s">
        <v>83</v>
      </c>
      <c r="U44" s="10">
        <v>11</v>
      </c>
      <c r="V44" s="10">
        <v>1</v>
      </c>
      <c r="W44" s="10" t="s">
        <v>87</v>
      </c>
      <c r="X44" s="10" t="s">
        <v>100</v>
      </c>
      <c r="Y44" s="10" t="s">
        <v>140</v>
      </c>
      <c r="Z44" s="10">
        <v>0</v>
      </c>
      <c r="AA44" s="54">
        <v>0</v>
      </c>
      <c r="AB44" s="10">
        <v>0</v>
      </c>
      <c r="AC44" s="54">
        <v>0</v>
      </c>
      <c r="AD44" s="10">
        <v>0</v>
      </c>
      <c r="AE44" s="54">
        <v>0</v>
      </c>
      <c r="AF44" s="71">
        <f t="shared" si="8"/>
        <v>0</v>
      </c>
      <c r="AG44" s="92">
        <f t="shared" si="8"/>
        <v>0</v>
      </c>
      <c r="AH44" s="10">
        <v>0</v>
      </c>
      <c r="AI44" s="54">
        <v>0</v>
      </c>
      <c r="AJ44" s="10">
        <v>1</v>
      </c>
      <c r="AK44" s="54">
        <v>50000</v>
      </c>
      <c r="AL44" s="10">
        <v>0</v>
      </c>
      <c r="AM44" s="54">
        <v>0</v>
      </c>
      <c r="AN44" s="71">
        <f t="shared" si="9"/>
        <v>1</v>
      </c>
      <c r="AO44" s="92">
        <f t="shared" si="9"/>
        <v>50000</v>
      </c>
      <c r="AP44" s="10">
        <v>0</v>
      </c>
      <c r="AQ44" s="54">
        <v>0</v>
      </c>
      <c r="AR44" s="10">
        <v>0</v>
      </c>
      <c r="AS44" s="54">
        <v>0</v>
      </c>
      <c r="AT44" s="10">
        <v>0</v>
      </c>
      <c r="AU44" s="54">
        <v>0</v>
      </c>
      <c r="AV44" s="71">
        <f t="shared" si="10"/>
        <v>0</v>
      </c>
      <c r="AW44" s="92">
        <f t="shared" si="10"/>
        <v>0</v>
      </c>
      <c r="AX44" s="10">
        <v>0</v>
      </c>
      <c r="AY44" s="54">
        <v>0</v>
      </c>
      <c r="AZ44" s="10">
        <v>0</v>
      </c>
      <c r="BA44" s="54">
        <v>0</v>
      </c>
      <c r="BB44" s="10">
        <v>0</v>
      </c>
      <c r="BC44" s="54">
        <v>0</v>
      </c>
      <c r="BD44" s="71">
        <f t="shared" si="11"/>
        <v>0</v>
      </c>
      <c r="BE44" s="92">
        <f t="shared" si="11"/>
        <v>0</v>
      </c>
      <c r="BF44" s="120">
        <f t="shared" si="12"/>
        <v>1</v>
      </c>
      <c r="BG44" s="129">
        <f t="shared" si="12"/>
        <v>50000</v>
      </c>
      <c r="BH44" s="121">
        <v>2</v>
      </c>
      <c r="BI44" s="119">
        <f t="shared" si="0"/>
        <v>60000</v>
      </c>
      <c r="BJ44" s="121">
        <v>3</v>
      </c>
      <c r="BK44" s="119">
        <f t="shared" si="1"/>
        <v>72000</v>
      </c>
      <c r="BL44" s="121">
        <v>4</v>
      </c>
      <c r="BM44" s="119">
        <f t="shared" si="2"/>
        <v>86400</v>
      </c>
      <c r="BN44" s="180"/>
      <c r="BO44" s="1"/>
      <c r="BP44" s="1"/>
      <c r="BQ44" s="1"/>
      <c r="BR44" s="1"/>
      <c r="BS44" s="1"/>
      <c r="BT44" s="1"/>
      <c r="BU44" s="1"/>
      <c r="BV44" s="1"/>
    </row>
    <row r="45" spans="1:74" ht="30" x14ac:dyDescent="0.25">
      <c r="A45" s="60"/>
      <c r="B45" s="62"/>
      <c r="C45" s="64"/>
      <c r="D45" s="68"/>
      <c r="E45" s="66"/>
      <c r="F45" s="107">
        <v>0</v>
      </c>
      <c r="G45" s="10" t="s">
        <v>100</v>
      </c>
      <c r="H45" s="10" t="s">
        <v>78</v>
      </c>
      <c r="I45" s="10">
        <v>157</v>
      </c>
      <c r="J45" s="10">
        <v>1</v>
      </c>
      <c r="K45" s="10">
        <v>0</v>
      </c>
      <c r="L45" s="10" t="s">
        <v>79</v>
      </c>
      <c r="M45" s="201"/>
      <c r="N45" s="216"/>
      <c r="O45" s="216"/>
      <c r="P45" s="216"/>
      <c r="Q45" s="216"/>
      <c r="R45" s="104" t="s">
        <v>127</v>
      </c>
      <c r="S45" s="57">
        <v>34400</v>
      </c>
      <c r="T45" s="116" t="s">
        <v>84</v>
      </c>
      <c r="U45" s="10">
        <v>11</v>
      </c>
      <c r="V45" s="10">
        <v>1</v>
      </c>
      <c r="W45" s="10" t="s">
        <v>87</v>
      </c>
      <c r="X45" s="10" t="s">
        <v>100</v>
      </c>
      <c r="Y45" s="10" t="s">
        <v>140</v>
      </c>
      <c r="Z45" s="10">
        <v>0</v>
      </c>
      <c r="AA45" s="54">
        <v>0</v>
      </c>
      <c r="AB45" s="10">
        <v>0</v>
      </c>
      <c r="AC45" s="54">
        <v>0</v>
      </c>
      <c r="AD45" s="10">
        <v>0</v>
      </c>
      <c r="AE45" s="54">
        <v>0</v>
      </c>
      <c r="AF45" s="71">
        <f t="shared" si="8"/>
        <v>0</v>
      </c>
      <c r="AG45" s="92">
        <f t="shared" si="8"/>
        <v>0</v>
      </c>
      <c r="AH45" s="10">
        <v>0</v>
      </c>
      <c r="AI45" s="54">
        <v>0</v>
      </c>
      <c r="AJ45" s="10">
        <v>1</v>
      </c>
      <c r="AK45" s="54">
        <v>112500</v>
      </c>
      <c r="AL45" s="10">
        <v>0</v>
      </c>
      <c r="AM45" s="54">
        <v>0</v>
      </c>
      <c r="AN45" s="71">
        <f t="shared" si="9"/>
        <v>1</v>
      </c>
      <c r="AO45" s="92">
        <f t="shared" si="9"/>
        <v>112500</v>
      </c>
      <c r="AP45" s="10">
        <v>0</v>
      </c>
      <c r="AQ45" s="54">
        <v>0</v>
      </c>
      <c r="AR45" s="10">
        <v>0</v>
      </c>
      <c r="AS45" s="54">
        <v>0</v>
      </c>
      <c r="AT45" s="10">
        <v>0</v>
      </c>
      <c r="AU45" s="54">
        <v>0</v>
      </c>
      <c r="AV45" s="71">
        <f t="shared" si="10"/>
        <v>0</v>
      </c>
      <c r="AW45" s="92">
        <f t="shared" si="10"/>
        <v>0</v>
      </c>
      <c r="AX45" s="10">
        <v>0</v>
      </c>
      <c r="AY45" s="54">
        <v>0</v>
      </c>
      <c r="AZ45" s="10">
        <v>0</v>
      </c>
      <c r="BA45" s="54">
        <v>0</v>
      </c>
      <c r="BB45" s="10">
        <v>0</v>
      </c>
      <c r="BC45" s="54">
        <v>0</v>
      </c>
      <c r="BD45" s="71">
        <f t="shared" si="11"/>
        <v>0</v>
      </c>
      <c r="BE45" s="92">
        <f t="shared" si="11"/>
        <v>0</v>
      </c>
      <c r="BF45" s="120">
        <f t="shared" si="12"/>
        <v>1</v>
      </c>
      <c r="BG45" s="129">
        <f t="shared" si="12"/>
        <v>112500</v>
      </c>
      <c r="BH45" s="121">
        <v>2</v>
      </c>
      <c r="BI45" s="119">
        <f t="shared" si="0"/>
        <v>135000</v>
      </c>
      <c r="BJ45" s="121">
        <v>3</v>
      </c>
      <c r="BK45" s="119">
        <f t="shared" si="1"/>
        <v>162000</v>
      </c>
      <c r="BL45" s="121">
        <v>4</v>
      </c>
      <c r="BM45" s="119">
        <f t="shared" si="2"/>
        <v>194400</v>
      </c>
      <c r="BN45" s="180"/>
      <c r="BO45" s="1"/>
      <c r="BP45" s="1"/>
      <c r="BQ45" s="1"/>
      <c r="BR45" s="1"/>
      <c r="BS45" s="1"/>
      <c r="BT45" s="1"/>
      <c r="BU45" s="1"/>
      <c r="BV45" s="1"/>
    </row>
    <row r="46" spans="1:74" ht="30" x14ac:dyDescent="0.25">
      <c r="A46" s="60"/>
      <c r="B46" s="62"/>
      <c r="C46" s="64"/>
      <c r="D46" s="68"/>
      <c r="E46" s="66"/>
      <c r="F46" s="107">
        <v>0</v>
      </c>
      <c r="G46" s="10" t="s">
        <v>100</v>
      </c>
      <c r="H46" s="10" t="s">
        <v>78</v>
      </c>
      <c r="I46" s="10">
        <v>157</v>
      </c>
      <c r="J46" s="10">
        <v>1</v>
      </c>
      <c r="K46" s="10">
        <v>0</v>
      </c>
      <c r="L46" s="10" t="s">
        <v>79</v>
      </c>
      <c r="M46" s="201"/>
      <c r="N46" s="216"/>
      <c r="O46" s="216"/>
      <c r="P46" s="216"/>
      <c r="Q46" s="216"/>
      <c r="R46" s="104" t="s">
        <v>127</v>
      </c>
      <c r="S46" s="57">
        <v>35610</v>
      </c>
      <c r="T46" s="116" t="s">
        <v>99</v>
      </c>
      <c r="U46" s="10">
        <v>11</v>
      </c>
      <c r="V46" s="10">
        <v>1</v>
      </c>
      <c r="W46" s="10" t="s">
        <v>87</v>
      </c>
      <c r="X46" s="10" t="s">
        <v>100</v>
      </c>
      <c r="Y46" s="10" t="s">
        <v>140</v>
      </c>
      <c r="Z46" s="10">
        <v>0</v>
      </c>
      <c r="AA46" s="54">
        <v>0</v>
      </c>
      <c r="AB46" s="10">
        <v>0</v>
      </c>
      <c r="AC46" s="54">
        <v>0</v>
      </c>
      <c r="AD46" s="10">
        <v>0</v>
      </c>
      <c r="AE46" s="54">
        <v>0</v>
      </c>
      <c r="AF46" s="71">
        <f t="shared" si="8"/>
        <v>0</v>
      </c>
      <c r="AG46" s="92">
        <f t="shared" si="8"/>
        <v>0</v>
      </c>
      <c r="AH46" s="10">
        <v>1</v>
      </c>
      <c r="AI46" s="54">
        <v>50000</v>
      </c>
      <c r="AJ46" s="10">
        <v>0</v>
      </c>
      <c r="AK46" s="54">
        <v>0</v>
      </c>
      <c r="AL46" s="10">
        <v>0</v>
      </c>
      <c r="AM46" s="54">
        <v>0</v>
      </c>
      <c r="AN46" s="71">
        <f t="shared" si="9"/>
        <v>1</v>
      </c>
      <c r="AO46" s="92">
        <f t="shared" si="9"/>
        <v>50000</v>
      </c>
      <c r="AP46" s="10">
        <v>0</v>
      </c>
      <c r="AQ46" s="54">
        <v>0</v>
      </c>
      <c r="AR46" s="10">
        <v>0</v>
      </c>
      <c r="AS46" s="54">
        <v>0</v>
      </c>
      <c r="AT46" s="10">
        <v>0</v>
      </c>
      <c r="AU46" s="54">
        <v>0</v>
      </c>
      <c r="AV46" s="71">
        <f t="shared" si="10"/>
        <v>0</v>
      </c>
      <c r="AW46" s="92">
        <f t="shared" si="10"/>
        <v>0</v>
      </c>
      <c r="AX46" s="10">
        <v>0</v>
      </c>
      <c r="AY46" s="54">
        <v>0</v>
      </c>
      <c r="AZ46" s="10">
        <v>0</v>
      </c>
      <c r="BA46" s="54">
        <v>0</v>
      </c>
      <c r="BB46" s="10">
        <v>0</v>
      </c>
      <c r="BC46" s="54">
        <v>0</v>
      </c>
      <c r="BD46" s="71">
        <f t="shared" si="11"/>
        <v>0</v>
      </c>
      <c r="BE46" s="92">
        <f t="shared" si="11"/>
        <v>0</v>
      </c>
      <c r="BF46" s="120">
        <f t="shared" si="12"/>
        <v>1</v>
      </c>
      <c r="BG46" s="129">
        <f t="shared" si="12"/>
        <v>50000</v>
      </c>
      <c r="BH46" s="121">
        <v>2</v>
      </c>
      <c r="BI46" s="119">
        <f t="shared" si="0"/>
        <v>60000</v>
      </c>
      <c r="BJ46" s="121">
        <v>3</v>
      </c>
      <c r="BK46" s="119">
        <f t="shared" si="1"/>
        <v>72000</v>
      </c>
      <c r="BL46" s="121">
        <v>4</v>
      </c>
      <c r="BM46" s="119">
        <f t="shared" si="2"/>
        <v>86400</v>
      </c>
      <c r="BN46" s="180"/>
      <c r="BO46" s="1"/>
      <c r="BP46" s="1"/>
      <c r="BQ46" s="1"/>
      <c r="BR46" s="1"/>
      <c r="BS46" s="1"/>
      <c r="BT46" s="1"/>
      <c r="BU46" s="1"/>
      <c r="BV46" s="1"/>
    </row>
    <row r="47" spans="1:74" ht="30" x14ac:dyDescent="0.25">
      <c r="A47" s="60"/>
      <c r="B47" s="62"/>
      <c r="C47" s="64"/>
      <c r="D47" s="68"/>
      <c r="E47" s="66"/>
      <c r="F47" s="107">
        <v>0</v>
      </c>
      <c r="G47" s="10" t="s">
        <v>100</v>
      </c>
      <c r="H47" s="10" t="s">
        <v>78</v>
      </c>
      <c r="I47" s="10">
        <v>157</v>
      </c>
      <c r="J47" s="10">
        <v>1</v>
      </c>
      <c r="K47" s="10">
        <v>0</v>
      </c>
      <c r="L47" s="10" t="s">
        <v>79</v>
      </c>
      <c r="M47" s="201"/>
      <c r="N47" s="216"/>
      <c r="O47" s="216"/>
      <c r="P47" s="216"/>
      <c r="Q47" s="216"/>
      <c r="R47" s="104" t="s">
        <v>127</v>
      </c>
      <c r="S47" s="57">
        <v>35620</v>
      </c>
      <c r="T47" s="116" t="s">
        <v>98</v>
      </c>
      <c r="U47" s="10">
        <v>11</v>
      </c>
      <c r="V47" s="10">
        <v>1</v>
      </c>
      <c r="W47" s="10" t="s">
        <v>87</v>
      </c>
      <c r="X47" s="10" t="s">
        <v>100</v>
      </c>
      <c r="Y47" s="10" t="s">
        <v>140</v>
      </c>
      <c r="Z47" s="10">
        <v>0</v>
      </c>
      <c r="AA47" s="54">
        <v>0</v>
      </c>
      <c r="AB47" s="10">
        <v>0</v>
      </c>
      <c r="AC47" s="54">
        <v>0</v>
      </c>
      <c r="AD47" s="10">
        <v>0</v>
      </c>
      <c r="AE47" s="54">
        <v>0</v>
      </c>
      <c r="AF47" s="71">
        <f t="shared" si="8"/>
        <v>0</v>
      </c>
      <c r="AG47" s="92">
        <f t="shared" si="8"/>
        <v>0</v>
      </c>
      <c r="AH47" s="10">
        <v>2</v>
      </c>
      <c r="AI47" s="54">
        <v>149000</v>
      </c>
      <c r="AJ47" s="10">
        <v>1</v>
      </c>
      <c r="AK47" s="54">
        <v>10000</v>
      </c>
      <c r="AL47" s="10">
        <v>2</v>
      </c>
      <c r="AM47" s="54">
        <v>108000</v>
      </c>
      <c r="AN47" s="71">
        <f t="shared" si="9"/>
        <v>5</v>
      </c>
      <c r="AO47" s="92">
        <f t="shared" si="9"/>
        <v>267000</v>
      </c>
      <c r="AP47" s="10">
        <v>1</v>
      </c>
      <c r="AQ47" s="54">
        <v>16000</v>
      </c>
      <c r="AR47" s="10">
        <v>1</v>
      </c>
      <c r="AS47" s="54">
        <v>16000</v>
      </c>
      <c r="AT47" s="10">
        <v>1</v>
      </c>
      <c r="AU47" s="54">
        <v>66000</v>
      </c>
      <c r="AV47" s="71">
        <f t="shared" si="10"/>
        <v>3</v>
      </c>
      <c r="AW47" s="92">
        <f t="shared" si="10"/>
        <v>98000</v>
      </c>
      <c r="AX47" s="10">
        <v>0</v>
      </c>
      <c r="AY47" s="54">
        <v>0</v>
      </c>
      <c r="AZ47" s="10">
        <v>0</v>
      </c>
      <c r="BA47" s="54">
        <v>0</v>
      </c>
      <c r="BB47" s="10">
        <v>0</v>
      </c>
      <c r="BC47" s="54">
        <v>0</v>
      </c>
      <c r="BD47" s="71">
        <f t="shared" si="11"/>
        <v>0</v>
      </c>
      <c r="BE47" s="92">
        <f t="shared" si="11"/>
        <v>0</v>
      </c>
      <c r="BF47" s="120">
        <f t="shared" si="12"/>
        <v>8</v>
      </c>
      <c r="BG47" s="129">
        <f t="shared" si="12"/>
        <v>365000</v>
      </c>
      <c r="BH47" s="121">
        <v>6</v>
      </c>
      <c r="BI47" s="119">
        <f t="shared" si="0"/>
        <v>438000</v>
      </c>
      <c r="BJ47" s="121">
        <v>9</v>
      </c>
      <c r="BK47" s="119">
        <f t="shared" si="1"/>
        <v>525600</v>
      </c>
      <c r="BL47" s="121">
        <v>12</v>
      </c>
      <c r="BM47" s="119">
        <f t="shared" si="2"/>
        <v>630720</v>
      </c>
      <c r="BN47" s="180"/>
      <c r="BO47" s="1"/>
      <c r="BP47" s="1"/>
      <c r="BQ47" s="1"/>
      <c r="BR47" s="1"/>
      <c r="BS47" s="1"/>
      <c r="BT47" s="1"/>
      <c r="BU47" s="1"/>
      <c r="BV47" s="1"/>
    </row>
    <row r="48" spans="1:74" ht="52.5" customHeight="1" x14ac:dyDescent="0.25">
      <c r="A48" s="60"/>
      <c r="B48" s="62"/>
      <c r="C48" s="64"/>
      <c r="D48" s="68"/>
      <c r="E48" s="66"/>
      <c r="F48" s="107">
        <v>0</v>
      </c>
      <c r="G48" s="10" t="s">
        <v>100</v>
      </c>
      <c r="H48" s="10" t="s">
        <v>78</v>
      </c>
      <c r="I48" s="10">
        <v>157</v>
      </c>
      <c r="J48" s="10">
        <v>1</v>
      </c>
      <c r="K48" s="10">
        <v>0</v>
      </c>
      <c r="L48" s="10" t="s">
        <v>79</v>
      </c>
      <c r="M48" s="201"/>
      <c r="N48" s="216"/>
      <c r="O48" s="216"/>
      <c r="P48" s="216"/>
      <c r="Q48" s="216"/>
      <c r="R48" s="104" t="s">
        <v>127</v>
      </c>
      <c r="S48" s="57">
        <v>36930</v>
      </c>
      <c r="T48" s="116" t="s">
        <v>97</v>
      </c>
      <c r="U48" s="10">
        <v>11</v>
      </c>
      <c r="V48" s="10">
        <v>1</v>
      </c>
      <c r="W48" s="10" t="s">
        <v>87</v>
      </c>
      <c r="X48" s="10" t="s">
        <v>100</v>
      </c>
      <c r="Y48" s="10" t="s">
        <v>140</v>
      </c>
      <c r="Z48" s="10">
        <v>0</v>
      </c>
      <c r="AA48" s="54">
        <v>0</v>
      </c>
      <c r="AB48" s="10">
        <v>0</v>
      </c>
      <c r="AC48" s="54">
        <v>0</v>
      </c>
      <c r="AD48" s="10">
        <v>0</v>
      </c>
      <c r="AE48" s="54">
        <v>0</v>
      </c>
      <c r="AF48" s="71">
        <f t="shared" si="8"/>
        <v>0</v>
      </c>
      <c r="AG48" s="92">
        <f t="shared" si="8"/>
        <v>0</v>
      </c>
      <c r="AH48" s="10">
        <v>0</v>
      </c>
      <c r="AI48" s="54">
        <v>0</v>
      </c>
      <c r="AJ48" s="10">
        <v>1</v>
      </c>
      <c r="AK48" s="54">
        <v>50000</v>
      </c>
      <c r="AL48" s="10">
        <v>0</v>
      </c>
      <c r="AM48" s="54">
        <v>0</v>
      </c>
      <c r="AN48" s="71">
        <f t="shared" si="9"/>
        <v>1</v>
      </c>
      <c r="AO48" s="92">
        <f t="shared" si="9"/>
        <v>50000</v>
      </c>
      <c r="AP48" s="10">
        <v>0</v>
      </c>
      <c r="AQ48" s="54">
        <v>0</v>
      </c>
      <c r="AR48" s="10">
        <v>0</v>
      </c>
      <c r="AS48" s="54">
        <v>0</v>
      </c>
      <c r="AT48" s="10">
        <v>0</v>
      </c>
      <c r="AU48" s="54">
        <v>0</v>
      </c>
      <c r="AV48" s="71">
        <f t="shared" si="10"/>
        <v>0</v>
      </c>
      <c r="AW48" s="92">
        <f t="shared" si="10"/>
        <v>0</v>
      </c>
      <c r="AX48" s="10">
        <v>0</v>
      </c>
      <c r="AY48" s="54">
        <v>0</v>
      </c>
      <c r="AZ48" s="10">
        <v>0</v>
      </c>
      <c r="BA48" s="54">
        <v>0</v>
      </c>
      <c r="BB48" s="10">
        <v>0</v>
      </c>
      <c r="BC48" s="54">
        <v>0</v>
      </c>
      <c r="BD48" s="71">
        <f t="shared" si="11"/>
        <v>0</v>
      </c>
      <c r="BE48" s="92">
        <f t="shared" si="11"/>
        <v>0</v>
      </c>
      <c r="BF48" s="120">
        <f t="shared" si="12"/>
        <v>1</v>
      </c>
      <c r="BG48" s="129">
        <f t="shared" si="12"/>
        <v>50000</v>
      </c>
      <c r="BH48" s="121">
        <v>2</v>
      </c>
      <c r="BI48" s="119">
        <f t="shared" si="0"/>
        <v>60000</v>
      </c>
      <c r="BJ48" s="121">
        <v>3</v>
      </c>
      <c r="BK48" s="119">
        <f t="shared" si="1"/>
        <v>72000</v>
      </c>
      <c r="BL48" s="121">
        <v>4</v>
      </c>
      <c r="BM48" s="119">
        <f t="shared" si="2"/>
        <v>86400</v>
      </c>
      <c r="BN48" s="180"/>
      <c r="BO48" s="1"/>
      <c r="BP48" s="1"/>
      <c r="BQ48" s="1"/>
      <c r="BR48" s="1"/>
      <c r="BS48" s="1"/>
      <c r="BT48" s="1"/>
      <c r="BU48" s="1"/>
      <c r="BV48" s="1"/>
    </row>
    <row r="49" spans="1:74" ht="54.6" customHeight="1" x14ac:dyDescent="0.25">
      <c r="A49" s="60"/>
      <c r="B49" s="62"/>
      <c r="C49" s="64"/>
      <c r="D49" s="67"/>
      <c r="E49" s="62"/>
      <c r="F49" s="107">
        <v>0</v>
      </c>
      <c r="G49" s="10" t="s">
        <v>100</v>
      </c>
      <c r="H49" s="10" t="s">
        <v>78</v>
      </c>
      <c r="I49" s="10">
        <v>157</v>
      </c>
      <c r="J49" s="10">
        <v>1</v>
      </c>
      <c r="K49" s="10">
        <v>0</v>
      </c>
      <c r="L49" s="10" t="s">
        <v>79</v>
      </c>
      <c r="M49" s="201"/>
      <c r="N49" s="216"/>
      <c r="O49" s="216"/>
      <c r="P49" s="216"/>
      <c r="Q49" s="216"/>
      <c r="R49" s="104" t="s">
        <v>127</v>
      </c>
      <c r="S49" s="117">
        <v>39200</v>
      </c>
      <c r="T49" s="118" t="s">
        <v>85</v>
      </c>
      <c r="U49" s="97">
        <v>11</v>
      </c>
      <c r="V49" s="97">
        <v>1</v>
      </c>
      <c r="W49" s="97" t="s">
        <v>87</v>
      </c>
      <c r="X49" s="97" t="s">
        <v>100</v>
      </c>
      <c r="Y49" s="10" t="s">
        <v>140</v>
      </c>
      <c r="Z49" s="97">
        <v>0</v>
      </c>
      <c r="AA49" s="99">
        <v>0</v>
      </c>
      <c r="AB49" s="97">
        <v>0</v>
      </c>
      <c r="AC49" s="99">
        <v>0</v>
      </c>
      <c r="AD49" s="97">
        <v>0</v>
      </c>
      <c r="AE49" s="99">
        <v>0</v>
      </c>
      <c r="AF49" s="100">
        <f t="shared" si="8"/>
        <v>0</v>
      </c>
      <c r="AG49" s="101">
        <f t="shared" si="8"/>
        <v>0</v>
      </c>
      <c r="AH49" s="97">
        <v>1</v>
      </c>
      <c r="AI49" s="99">
        <v>50000</v>
      </c>
      <c r="AJ49" s="97">
        <v>0</v>
      </c>
      <c r="AK49" s="99">
        <v>0</v>
      </c>
      <c r="AL49" s="97">
        <v>0</v>
      </c>
      <c r="AM49" s="99">
        <v>0</v>
      </c>
      <c r="AN49" s="100">
        <f t="shared" si="9"/>
        <v>1</v>
      </c>
      <c r="AO49" s="101">
        <f t="shared" si="9"/>
        <v>50000</v>
      </c>
      <c r="AP49" s="97">
        <v>0</v>
      </c>
      <c r="AQ49" s="99">
        <v>0</v>
      </c>
      <c r="AR49" s="97">
        <v>0</v>
      </c>
      <c r="AS49" s="99">
        <v>0</v>
      </c>
      <c r="AT49" s="97">
        <v>0</v>
      </c>
      <c r="AU49" s="99">
        <v>0</v>
      </c>
      <c r="AV49" s="100">
        <f t="shared" si="10"/>
        <v>0</v>
      </c>
      <c r="AW49" s="101">
        <f t="shared" si="10"/>
        <v>0</v>
      </c>
      <c r="AX49" s="97">
        <v>0</v>
      </c>
      <c r="AY49" s="99">
        <v>0</v>
      </c>
      <c r="AZ49" s="97">
        <v>0</v>
      </c>
      <c r="BA49" s="99">
        <v>0</v>
      </c>
      <c r="BB49" s="97">
        <v>0</v>
      </c>
      <c r="BC49" s="99">
        <v>0</v>
      </c>
      <c r="BD49" s="100">
        <f t="shared" si="11"/>
        <v>0</v>
      </c>
      <c r="BE49" s="101">
        <f t="shared" si="11"/>
        <v>0</v>
      </c>
      <c r="BF49" s="120">
        <f t="shared" si="12"/>
        <v>1</v>
      </c>
      <c r="BG49" s="129">
        <f t="shared" si="12"/>
        <v>50000</v>
      </c>
      <c r="BH49" s="121">
        <v>2</v>
      </c>
      <c r="BI49" s="119">
        <f t="shared" si="0"/>
        <v>60000</v>
      </c>
      <c r="BJ49" s="121">
        <v>3</v>
      </c>
      <c r="BK49" s="119">
        <f t="shared" si="1"/>
        <v>72000</v>
      </c>
      <c r="BL49" s="121">
        <v>4</v>
      </c>
      <c r="BM49" s="119">
        <f t="shared" si="2"/>
        <v>86400</v>
      </c>
      <c r="BN49" s="180"/>
      <c r="BO49" s="1"/>
      <c r="BP49" s="1"/>
      <c r="BQ49" s="1"/>
      <c r="BR49" s="1"/>
      <c r="BS49" s="1"/>
      <c r="BT49" s="1"/>
      <c r="BU49" s="1"/>
      <c r="BV49" s="1"/>
    </row>
    <row r="50" spans="1:74" ht="39" customHeight="1" x14ac:dyDescent="0.25">
      <c r="A50" s="60"/>
      <c r="B50" s="62"/>
      <c r="C50" s="64"/>
      <c r="D50" s="67"/>
      <c r="E50" s="62"/>
      <c r="F50" s="107">
        <v>0</v>
      </c>
      <c r="G50" s="10" t="s">
        <v>100</v>
      </c>
      <c r="H50" s="10" t="s">
        <v>78</v>
      </c>
      <c r="I50" s="10">
        <v>157</v>
      </c>
      <c r="J50" s="10">
        <v>1</v>
      </c>
      <c r="K50" s="10">
        <v>0</v>
      </c>
      <c r="L50" s="10" t="s">
        <v>79</v>
      </c>
      <c r="M50" s="201"/>
      <c r="N50" s="216"/>
      <c r="O50" s="257"/>
      <c r="P50" s="257"/>
      <c r="Q50" s="257"/>
      <c r="R50" s="104" t="s">
        <v>127</v>
      </c>
      <c r="S50" s="117">
        <v>39600</v>
      </c>
      <c r="T50" s="118" t="s">
        <v>86</v>
      </c>
      <c r="U50" s="97">
        <v>11</v>
      </c>
      <c r="V50" s="97">
        <v>1</v>
      </c>
      <c r="W50" s="97" t="s">
        <v>87</v>
      </c>
      <c r="X50" s="97" t="s">
        <v>100</v>
      </c>
      <c r="Y50" s="10" t="s">
        <v>140</v>
      </c>
      <c r="Z50" s="97">
        <v>0</v>
      </c>
      <c r="AA50" s="99">
        <v>0</v>
      </c>
      <c r="AB50" s="97">
        <v>0</v>
      </c>
      <c r="AC50" s="99">
        <v>0</v>
      </c>
      <c r="AD50" s="97">
        <v>0</v>
      </c>
      <c r="AE50" s="99">
        <v>0</v>
      </c>
      <c r="AF50" s="100">
        <f t="shared" si="8"/>
        <v>0</v>
      </c>
      <c r="AG50" s="101">
        <f t="shared" si="8"/>
        <v>0</v>
      </c>
      <c r="AH50" s="97">
        <v>1</v>
      </c>
      <c r="AI50" s="99">
        <v>200000</v>
      </c>
      <c r="AJ50" s="97">
        <v>0</v>
      </c>
      <c r="AK50" s="99">
        <v>0</v>
      </c>
      <c r="AL50" s="97">
        <v>0</v>
      </c>
      <c r="AM50" s="99">
        <v>0</v>
      </c>
      <c r="AN50" s="100">
        <f t="shared" si="9"/>
        <v>1</v>
      </c>
      <c r="AO50" s="101">
        <f t="shared" si="9"/>
        <v>200000</v>
      </c>
      <c r="AP50" s="97">
        <v>0</v>
      </c>
      <c r="AQ50" s="99">
        <v>0</v>
      </c>
      <c r="AR50" s="97">
        <v>0</v>
      </c>
      <c r="AS50" s="99">
        <v>0</v>
      </c>
      <c r="AT50" s="97">
        <v>0</v>
      </c>
      <c r="AU50" s="99">
        <v>0</v>
      </c>
      <c r="AV50" s="100">
        <f t="shared" si="10"/>
        <v>0</v>
      </c>
      <c r="AW50" s="101">
        <f t="shared" si="10"/>
        <v>0</v>
      </c>
      <c r="AX50" s="97">
        <v>0</v>
      </c>
      <c r="AY50" s="99">
        <v>0</v>
      </c>
      <c r="AZ50" s="97">
        <v>0</v>
      </c>
      <c r="BA50" s="99">
        <v>0</v>
      </c>
      <c r="BB50" s="97">
        <v>0</v>
      </c>
      <c r="BC50" s="99">
        <v>0</v>
      </c>
      <c r="BD50" s="100">
        <f t="shared" si="11"/>
        <v>0</v>
      </c>
      <c r="BE50" s="101">
        <f t="shared" si="11"/>
        <v>0</v>
      </c>
      <c r="BF50" s="120">
        <f t="shared" si="12"/>
        <v>1</v>
      </c>
      <c r="BG50" s="129">
        <f t="shared" si="12"/>
        <v>200000</v>
      </c>
      <c r="BH50" s="121">
        <v>2</v>
      </c>
      <c r="BI50" s="119">
        <f t="shared" si="0"/>
        <v>240000</v>
      </c>
      <c r="BJ50" s="121">
        <v>3</v>
      </c>
      <c r="BK50" s="119">
        <f t="shared" si="1"/>
        <v>288000</v>
      </c>
      <c r="BL50" s="121">
        <v>4</v>
      </c>
      <c r="BM50" s="119">
        <f t="shared" si="2"/>
        <v>345600</v>
      </c>
      <c r="BN50" s="180"/>
      <c r="BO50" s="1"/>
      <c r="BP50" s="1"/>
      <c r="BQ50" s="1"/>
      <c r="BR50" s="1"/>
      <c r="BS50" s="1"/>
      <c r="BT50" s="1"/>
      <c r="BU50" s="1"/>
      <c r="BV50" s="1"/>
    </row>
    <row r="51" spans="1:74" ht="49.15" customHeight="1" x14ac:dyDescent="0.25">
      <c r="A51" s="60"/>
      <c r="B51" s="62"/>
      <c r="C51" s="64"/>
      <c r="D51" s="67"/>
      <c r="E51" s="62"/>
      <c r="F51" s="107">
        <v>0</v>
      </c>
      <c r="G51" s="10" t="s">
        <v>100</v>
      </c>
      <c r="H51" s="10" t="s">
        <v>78</v>
      </c>
      <c r="I51" s="10">
        <v>157</v>
      </c>
      <c r="J51" s="10">
        <v>1</v>
      </c>
      <c r="K51" s="10">
        <v>0</v>
      </c>
      <c r="L51" s="10" t="s">
        <v>79</v>
      </c>
      <c r="M51" s="202"/>
      <c r="N51" s="257"/>
      <c r="O51" s="104">
        <v>494</v>
      </c>
      <c r="P51" s="104" t="s">
        <v>137</v>
      </c>
      <c r="Q51" s="10">
        <v>1</v>
      </c>
      <c r="R51" s="10" t="s">
        <v>129</v>
      </c>
      <c r="S51" s="10">
        <v>23200</v>
      </c>
      <c r="T51" s="10" t="s">
        <v>91</v>
      </c>
      <c r="U51" s="10">
        <v>11</v>
      </c>
      <c r="V51" s="10">
        <v>1</v>
      </c>
      <c r="W51" s="10" t="s">
        <v>87</v>
      </c>
      <c r="X51" s="10" t="s">
        <v>100</v>
      </c>
      <c r="Y51" s="10" t="s">
        <v>101</v>
      </c>
      <c r="Z51" s="10">
        <v>0</v>
      </c>
      <c r="AA51" s="54">
        <v>0</v>
      </c>
      <c r="AB51" s="10">
        <v>0</v>
      </c>
      <c r="AC51" s="54">
        <v>0</v>
      </c>
      <c r="AD51" s="10">
        <v>0</v>
      </c>
      <c r="AE51" s="54">
        <v>0</v>
      </c>
      <c r="AF51" s="71">
        <f t="shared" si="8"/>
        <v>0</v>
      </c>
      <c r="AG51" s="92">
        <f t="shared" si="8"/>
        <v>0</v>
      </c>
      <c r="AH51" s="10">
        <v>1</v>
      </c>
      <c r="AI51" s="54">
        <v>350000</v>
      </c>
      <c r="AJ51" s="10">
        <v>0</v>
      </c>
      <c r="AK51" s="54">
        <v>0</v>
      </c>
      <c r="AL51" s="10">
        <v>0</v>
      </c>
      <c r="AM51" s="54">
        <v>0</v>
      </c>
      <c r="AN51" s="71">
        <f t="shared" si="9"/>
        <v>1</v>
      </c>
      <c r="AO51" s="92">
        <f t="shared" si="9"/>
        <v>350000</v>
      </c>
      <c r="AP51" s="10">
        <v>0</v>
      </c>
      <c r="AQ51" s="54">
        <v>0</v>
      </c>
      <c r="AR51" s="10">
        <v>0</v>
      </c>
      <c r="AS51" s="54">
        <v>0</v>
      </c>
      <c r="AT51" s="10">
        <v>0</v>
      </c>
      <c r="AU51" s="54">
        <v>0</v>
      </c>
      <c r="AV51" s="71">
        <f t="shared" si="10"/>
        <v>0</v>
      </c>
      <c r="AW51" s="92">
        <f t="shared" si="10"/>
        <v>0</v>
      </c>
      <c r="AX51" s="10">
        <v>0</v>
      </c>
      <c r="AY51" s="54">
        <v>0</v>
      </c>
      <c r="AZ51" s="10">
        <v>0</v>
      </c>
      <c r="BA51" s="54">
        <v>0</v>
      </c>
      <c r="BB51" s="10">
        <v>0</v>
      </c>
      <c r="BC51" s="54">
        <v>0</v>
      </c>
      <c r="BD51" s="71">
        <f t="shared" si="11"/>
        <v>0</v>
      </c>
      <c r="BE51" s="92">
        <f t="shared" si="11"/>
        <v>0</v>
      </c>
      <c r="BF51" s="120">
        <f t="shared" si="12"/>
        <v>1</v>
      </c>
      <c r="BG51" s="129">
        <f t="shared" si="12"/>
        <v>350000</v>
      </c>
      <c r="BH51" s="121">
        <v>2</v>
      </c>
      <c r="BI51" s="119">
        <f t="shared" si="0"/>
        <v>420000</v>
      </c>
      <c r="BJ51" s="121">
        <v>3</v>
      </c>
      <c r="BK51" s="119">
        <f t="shared" si="1"/>
        <v>504000</v>
      </c>
      <c r="BL51" s="121">
        <v>4</v>
      </c>
      <c r="BM51" s="119">
        <f t="shared" si="2"/>
        <v>604800</v>
      </c>
      <c r="BN51" s="180"/>
      <c r="BO51" s="1"/>
      <c r="BP51" s="1"/>
      <c r="BQ51" s="1"/>
      <c r="BR51" s="1"/>
      <c r="BS51" s="1"/>
      <c r="BT51" s="1"/>
      <c r="BU51" s="1"/>
      <c r="BV51" s="1"/>
    </row>
    <row r="52" spans="1:74" ht="129" customHeight="1" x14ac:dyDescent="0.25">
      <c r="A52" s="60"/>
      <c r="B52" s="62"/>
      <c r="C52" s="64"/>
      <c r="D52" s="67"/>
      <c r="E52" s="62"/>
      <c r="F52" s="107">
        <v>0</v>
      </c>
      <c r="G52" s="10" t="s">
        <v>100</v>
      </c>
      <c r="H52" s="10" t="s">
        <v>78</v>
      </c>
      <c r="I52" s="10">
        <v>157</v>
      </c>
      <c r="J52" s="10">
        <v>1</v>
      </c>
      <c r="K52" s="10">
        <v>0</v>
      </c>
      <c r="L52" s="10" t="s">
        <v>79</v>
      </c>
      <c r="M52" s="109">
        <v>3</v>
      </c>
      <c r="N52" s="131" t="s">
        <v>88</v>
      </c>
      <c r="O52" s="10">
        <v>1040</v>
      </c>
      <c r="P52" s="10" t="s">
        <v>141</v>
      </c>
      <c r="Q52" s="10">
        <v>1</v>
      </c>
      <c r="R52" s="10" t="s">
        <v>127</v>
      </c>
      <c r="S52" s="97">
        <v>42240</v>
      </c>
      <c r="T52" s="97" t="s">
        <v>89</v>
      </c>
      <c r="U52" s="98">
        <v>11</v>
      </c>
      <c r="V52" s="97">
        <v>1</v>
      </c>
      <c r="W52" s="97" t="s">
        <v>87</v>
      </c>
      <c r="X52" s="97" t="s">
        <v>100</v>
      </c>
      <c r="Y52" s="97" t="s">
        <v>101</v>
      </c>
      <c r="Z52" s="97">
        <v>0</v>
      </c>
      <c r="AA52" s="99">
        <v>0</v>
      </c>
      <c r="AB52" s="97">
        <v>0</v>
      </c>
      <c r="AC52" s="99">
        <v>0</v>
      </c>
      <c r="AD52" s="97">
        <v>0</v>
      </c>
      <c r="AE52" s="99">
        <v>0</v>
      </c>
      <c r="AF52" s="100">
        <f t="shared" si="8"/>
        <v>0</v>
      </c>
      <c r="AG52" s="101">
        <f t="shared" si="8"/>
        <v>0</v>
      </c>
      <c r="AH52" s="97">
        <v>0</v>
      </c>
      <c r="AI52" s="99">
        <v>0</v>
      </c>
      <c r="AJ52" s="97">
        <v>0</v>
      </c>
      <c r="AK52" s="99">
        <v>0</v>
      </c>
      <c r="AL52" s="97">
        <v>1</v>
      </c>
      <c r="AM52" s="99">
        <v>45000000</v>
      </c>
      <c r="AN52" s="100">
        <f t="shared" si="9"/>
        <v>1</v>
      </c>
      <c r="AO52" s="101">
        <f t="shared" si="9"/>
        <v>45000000</v>
      </c>
      <c r="AP52" s="97">
        <v>0</v>
      </c>
      <c r="AQ52" s="99">
        <v>0</v>
      </c>
      <c r="AR52" s="97">
        <v>0</v>
      </c>
      <c r="AS52" s="99">
        <v>0</v>
      </c>
      <c r="AT52" s="97">
        <v>0</v>
      </c>
      <c r="AU52" s="99">
        <v>0</v>
      </c>
      <c r="AV52" s="100">
        <f t="shared" si="10"/>
        <v>0</v>
      </c>
      <c r="AW52" s="101">
        <f t="shared" si="10"/>
        <v>0</v>
      </c>
      <c r="AX52" s="97">
        <v>0</v>
      </c>
      <c r="AY52" s="99">
        <v>0</v>
      </c>
      <c r="AZ52" s="97">
        <v>0</v>
      </c>
      <c r="BA52" s="99">
        <v>0</v>
      </c>
      <c r="BB52" s="97">
        <v>0</v>
      </c>
      <c r="BC52" s="99">
        <v>0</v>
      </c>
      <c r="BD52" s="100">
        <f t="shared" si="11"/>
        <v>0</v>
      </c>
      <c r="BE52" s="101">
        <f t="shared" si="11"/>
        <v>0</v>
      </c>
      <c r="BF52" s="120">
        <f t="shared" si="12"/>
        <v>1</v>
      </c>
      <c r="BG52" s="129">
        <f t="shared" si="12"/>
        <v>45000000</v>
      </c>
      <c r="BH52" s="121">
        <v>2</v>
      </c>
      <c r="BI52" s="119">
        <f t="shared" si="0"/>
        <v>54000000</v>
      </c>
      <c r="BJ52" s="121">
        <v>3</v>
      </c>
      <c r="BK52" s="119">
        <f t="shared" si="1"/>
        <v>64800000</v>
      </c>
      <c r="BL52" s="121">
        <v>4</v>
      </c>
      <c r="BM52" s="119">
        <f t="shared" si="2"/>
        <v>77760000</v>
      </c>
      <c r="BN52" s="180"/>
      <c r="BO52" s="1"/>
      <c r="BP52" s="1"/>
      <c r="BQ52" s="1"/>
      <c r="BR52" s="1"/>
      <c r="BS52" s="1"/>
      <c r="BT52" s="1"/>
      <c r="BU52" s="1"/>
      <c r="BV52" s="1"/>
    </row>
    <row r="53" spans="1:74" ht="41.45" customHeight="1" x14ac:dyDescent="0.25">
      <c r="A53" s="60"/>
      <c r="B53" s="62"/>
      <c r="C53" s="64"/>
      <c r="D53" s="68"/>
      <c r="E53" s="66"/>
      <c r="F53" s="258">
        <v>0</v>
      </c>
      <c r="G53" s="215" t="s">
        <v>100</v>
      </c>
      <c r="H53" s="215" t="s">
        <v>78</v>
      </c>
      <c r="I53" s="215">
        <v>157</v>
      </c>
      <c r="J53" s="215">
        <v>1</v>
      </c>
      <c r="K53" s="215">
        <v>0</v>
      </c>
      <c r="L53" s="215" t="s">
        <v>79</v>
      </c>
      <c r="M53" s="262">
        <v>4</v>
      </c>
      <c r="N53" s="264" t="s">
        <v>144</v>
      </c>
      <c r="O53" s="215">
        <v>149</v>
      </c>
      <c r="P53" s="215" t="s">
        <v>130</v>
      </c>
      <c r="Q53" s="215">
        <v>12</v>
      </c>
      <c r="R53" s="215" t="s">
        <v>127</v>
      </c>
      <c r="S53" s="10">
        <v>26110</v>
      </c>
      <c r="T53" s="10" t="s">
        <v>123</v>
      </c>
      <c r="U53" s="10">
        <v>11</v>
      </c>
      <c r="V53" s="10">
        <v>1</v>
      </c>
      <c r="W53" s="10" t="s">
        <v>87</v>
      </c>
      <c r="X53" s="10" t="s">
        <v>100</v>
      </c>
      <c r="Y53" s="10" t="s">
        <v>101</v>
      </c>
      <c r="Z53" s="10">
        <v>0</v>
      </c>
      <c r="AA53" s="54">
        <v>0</v>
      </c>
      <c r="AB53" s="10">
        <v>0</v>
      </c>
      <c r="AC53" s="54">
        <v>0</v>
      </c>
      <c r="AD53" s="10">
        <v>0</v>
      </c>
      <c r="AE53" s="54">
        <v>0</v>
      </c>
      <c r="AF53" s="71">
        <f t="shared" si="8"/>
        <v>0</v>
      </c>
      <c r="AG53" s="92">
        <f t="shared" si="8"/>
        <v>0</v>
      </c>
      <c r="AH53" s="10">
        <v>1</v>
      </c>
      <c r="AI53" s="54">
        <v>220</v>
      </c>
      <c r="AJ53" s="10">
        <v>2</v>
      </c>
      <c r="AK53" s="54">
        <v>77932</v>
      </c>
      <c r="AL53" s="10">
        <v>0</v>
      </c>
      <c r="AM53" s="54">
        <v>792</v>
      </c>
      <c r="AN53" s="71">
        <f t="shared" si="9"/>
        <v>3</v>
      </c>
      <c r="AO53" s="92">
        <f t="shared" si="9"/>
        <v>78944</v>
      </c>
      <c r="AP53" s="10">
        <v>1</v>
      </c>
      <c r="AQ53" s="54">
        <v>528</v>
      </c>
      <c r="AR53" s="10">
        <v>1</v>
      </c>
      <c r="AS53" s="54">
        <v>528</v>
      </c>
      <c r="AT53" s="10">
        <v>0</v>
      </c>
      <c r="AU53" s="54">
        <v>0</v>
      </c>
      <c r="AV53" s="71">
        <f t="shared" si="10"/>
        <v>2</v>
      </c>
      <c r="AW53" s="92">
        <f t="shared" si="10"/>
        <v>1056</v>
      </c>
      <c r="AX53" s="10">
        <v>0</v>
      </c>
      <c r="AY53" s="54">
        <v>0</v>
      </c>
      <c r="AZ53" s="10">
        <v>0</v>
      </c>
      <c r="BA53" s="54">
        <v>0</v>
      </c>
      <c r="BB53" s="10">
        <v>0</v>
      </c>
      <c r="BC53" s="54">
        <v>0</v>
      </c>
      <c r="BD53" s="71">
        <f t="shared" si="11"/>
        <v>0</v>
      </c>
      <c r="BE53" s="92">
        <f t="shared" si="11"/>
        <v>0</v>
      </c>
      <c r="BF53" s="120">
        <f t="shared" si="12"/>
        <v>5</v>
      </c>
      <c r="BG53" s="129">
        <f t="shared" si="12"/>
        <v>80000</v>
      </c>
      <c r="BH53" s="121">
        <v>2</v>
      </c>
      <c r="BI53" s="119">
        <f t="shared" si="0"/>
        <v>96000</v>
      </c>
      <c r="BJ53" s="121">
        <v>3</v>
      </c>
      <c r="BK53" s="119">
        <f t="shared" si="1"/>
        <v>115200</v>
      </c>
      <c r="BL53" s="121">
        <v>4</v>
      </c>
      <c r="BM53" s="119">
        <f t="shared" si="2"/>
        <v>138240</v>
      </c>
      <c r="BN53" s="180"/>
      <c r="BO53" s="1"/>
      <c r="BP53" s="1"/>
      <c r="BQ53" s="1"/>
      <c r="BR53" s="1"/>
      <c r="BS53" s="1"/>
      <c r="BT53" s="1"/>
      <c r="BU53" s="1"/>
      <c r="BV53" s="1"/>
    </row>
    <row r="54" spans="1:74" ht="142.15" customHeight="1" x14ac:dyDescent="0.25">
      <c r="A54" s="61"/>
      <c r="B54" s="26"/>
      <c r="C54" s="65"/>
      <c r="D54" s="69"/>
      <c r="E54" s="59"/>
      <c r="F54" s="259"/>
      <c r="G54" s="257"/>
      <c r="H54" s="257"/>
      <c r="I54" s="257"/>
      <c r="J54" s="257"/>
      <c r="K54" s="257"/>
      <c r="L54" s="257"/>
      <c r="M54" s="263"/>
      <c r="N54" s="265"/>
      <c r="O54" s="257"/>
      <c r="P54" s="257"/>
      <c r="Q54" s="257"/>
      <c r="R54" s="257"/>
      <c r="S54" s="10">
        <v>26210</v>
      </c>
      <c r="T54" s="10" t="s">
        <v>92</v>
      </c>
      <c r="U54" s="10">
        <v>11</v>
      </c>
      <c r="V54" s="10">
        <v>1</v>
      </c>
      <c r="W54" s="10" t="s">
        <v>87</v>
      </c>
      <c r="X54" s="10" t="s">
        <v>100</v>
      </c>
      <c r="Y54" s="10" t="s">
        <v>101</v>
      </c>
      <c r="Z54" s="10">
        <v>0</v>
      </c>
      <c r="AA54" s="54">
        <v>0</v>
      </c>
      <c r="AB54" s="10">
        <v>0</v>
      </c>
      <c r="AC54" s="54">
        <v>0</v>
      </c>
      <c r="AD54" s="10">
        <v>0</v>
      </c>
      <c r="AE54" s="54">
        <v>0</v>
      </c>
      <c r="AF54" s="71">
        <f t="shared" si="8"/>
        <v>0</v>
      </c>
      <c r="AG54" s="92">
        <f t="shared" si="8"/>
        <v>0</v>
      </c>
      <c r="AH54" s="10">
        <v>1</v>
      </c>
      <c r="AI54" s="54">
        <v>55003.5</v>
      </c>
      <c r="AJ54" s="10">
        <v>3</v>
      </c>
      <c r="AK54" s="54">
        <v>131176.03</v>
      </c>
      <c r="AL54" s="10">
        <v>3</v>
      </c>
      <c r="AM54" s="54">
        <v>332896.12</v>
      </c>
      <c r="AN54" s="71">
        <f t="shared" si="9"/>
        <v>7</v>
      </c>
      <c r="AO54" s="92">
        <f t="shared" si="9"/>
        <v>519075.65</v>
      </c>
      <c r="AP54" s="10">
        <v>2</v>
      </c>
      <c r="AQ54" s="54">
        <v>143478.57</v>
      </c>
      <c r="AR54" s="10">
        <v>1</v>
      </c>
      <c r="AS54" s="54">
        <v>27374.98</v>
      </c>
      <c r="AT54" s="10">
        <v>1</v>
      </c>
      <c r="AU54" s="54">
        <v>190505.40000000002</v>
      </c>
      <c r="AV54" s="71">
        <f t="shared" si="10"/>
        <v>4</v>
      </c>
      <c r="AW54" s="92">
        <f t="shared" si="10"/>
        <v>361358.95000000007</v>
      </c>
      <c r="AX54" s="10">
        <v>1</v>
      </c>
      <c r="AY54" s="54">
        <v>190505.40000000002</v>
      </c>
      <c r="AZ54" s="10">
        <v>0</v>
      </c>
      <c r="BA54" s="54">
        <v>0</v>
      </c>
      <c r="BB54" s="10">
        <v>0</v>
      </c>
      <c r="BC54" s="54">
        <v>0</v>
      </c>
      <c r="BD54" s="71">
        <f t="shared" si="11"/>
        <v>1</v>
      </c>
      <c r="BE54" s="92">
        <f t="shared" si="11"/>
        <v>190505.40000000002</v>
      </c>
      <c r="BF54" s="120">
        <f t="shared" si="12"/>
        <v>12</v>
      </c>
      <c r="BG54" s="129">
        <f t="shared" si="12"/>
        <v>1070940</v>
      </c>
      <c r="BH54" s="121">
        <v>4</v>
      </c>
      <c r="BI54" s="119">
        <f t="shared" si="0"/>
        <v>1285128</v>
      </c>
      <c r="BJ54" s="121">
        <v>6</v>
      </c>
      <c r="BK54" s="119">
        <f t="shared" si="1"/>
        <v>1542153.5999999999</v>
      </c>
      <c r="BL54" s="121">
        <v>8</v>
      </c>
      <c r="BM54" s="119">
        <f t="shared" si="2"/>
        <v>1850584.3199999998</v>
      </c>
      <c r="BN54" s="180"/>
      <c r="BO54" s="1"/>
      <c r="BP54" s="1"/>
      <c r="BQ54" s="1"/>
      <c r="BR54" s="1"/>
      <c r="BS54" s="1"/>
      <c r="BT54" s="1"/>
      <c r="BU54" s="1"/>
      <c r="BV54" s="1"/>
    </row>
    <row r="55" spans="1:74" ht="75" customHeight="1" x14ac:dyDescent="0.25">
      <c r="A55" s="89"/>
      <c r="B55" s="89"/>
      <c r="C55" s="90"/>
      <c r="D55" s="91"/>
      <c r="E55" s="91"/>
      <c r="F55" s="97">
        <v>0</v>
      </c>
      <c r="G55" s="10" t="s">
        <v>100</v>
      </c>
      <c r="H55" s="10" t="s">
        <v>78</v>
      </c>
      <c r="I55" s="10">
        <v>157</v>
      </c>
      <c r="J55" s="10">
        <v>1</v>
      </c>
      <c r="K55" s="10">
        <v>0</v>
      </c>
      <c r="L55" s="10" t="s">
        <v>79</v>
      </c>
      <c r="M55" s="110">
        <v>5</v>
      </c>
      <c r="N55" s="106" t="s">
        <v>146</v>
      </c>
      <c r="O55" s="10">
        <v>392</v>
      </c>
      <c r="P55" s="10" t="s">
        <v>145</v>
      </c>
      <c r="Q55" s="10">
        <v>1</v>
      </c>
      <c r="R55" s="10" t="s">
        <v>127</v>
      </c>
      <c r="S55" s="10">
        <v>42720</v>
      </c>
      <c r="T55" s="10" t="s">
        <v>125</v>
      </c>
      <c r="U55" s="132">
        <v>11</v>
      </c>
      <c r="V55" s="10">
        <v>1</v>
      </c>
      <c r="W55" s="10" t="s">
        <v>87</v>
      </c>
      <c r="X55" s="10" t="s">
        <v>100</v>
      </c>
      <c r="Y55" s="10" t="s">
        <v>101</v>
      </c>
      <c r="Z55" s="10">
        <v>0</v>
      </c>
      <c r="AA55" s="54">
        <v>0</v>
      </c>
      <c r="AB55" s="10">
        <v>0</v>
      </c>
      <c r="AC55" s="54">
        <v>0</v>
      </c>
      <c r="AD55" s="10">
        <v>0</v>
      </c>
      <c r="AE55" s="54">
        <v>0</v>
      </c>
      <c r="AF55" s="71">
        <f t="shared" ref="AF55" si="13">Z55+AB55+AD55</f>
        <v>0</v>
      </c>
      <c r="AG55" s="92">
        <f t="shared" ref="AG55" si="14">AA55+AC55+AE55</f>
        <v>0</v>
      </c>
      <c r="AH55" s="10">
        <v>0</v>
      </c>
      <c r="AI55" s="54">
        <v>0</v>
      </c>
      <c r="AJ55" s="10">
        <v>0</v>
      </c>
      <c r="AK55" s="54">
        <v>0</v>
      </c>
      <c r="AL55" s="10">
        <v>1</v>
      </c>
      <c r="AM55" s="54">
        <v>187149</v>
      </c>
      <c r="AN55" s="71">
        <f t="shared" ref="AN55" si="15">AH55+AJ55+AL55</f>
        <v>1</v>
      </c>
      <c r="AO55" s="92">
        <f t="shared" ref="AO55" si="16">AI55+AK55+AM55</f>
        <v>187149</v>
      </c>
      <c r="AP55" s="10">
        <v>0</v>
      </c>
      <c r="AQ55" s="54">
        <v>0</v>
      </c>
      <c r="AR55" s="10">
        <v>0</v>
      </c>
      <c r="AS55" s="54">
        <v>0</v>
      </c>
      <c r="AT55" s="10">
        <v>0</v>
      </c>
      <c r="AU55" s="54">
        <v>0</v>
      </c>
      <c r="AV55" s="71">
        <f t="shared" ref="AV55" si="17">AP55+AR55+AT55</f>
        <v>0</v>
      </c>
      <c r="AW55" s="92">
        <f t="shared" ref="AW55" si="18">AQ55+AS55+AU55</f>
        <v>0</v>
      </c>
      <c r="AX55" s="10">
        <v>0</v>
      </c>
      <c r="AY55" s="54">
        <v>0</v>
      </c>
      <c r="AZ55" s="10">
        <v>0</v>
      </c>
      <c r="BA55" s="54">
        <v>0</v>
      </c>
      <c r="BB55" s="10">
        <v>0</v>
      </c>
      <c r="BC55" s="54">
        <v>0</v>
      </c>
      <c r="BD55" s="71">
        <f t="shared" ref="BD55" si="19">AX55+AZ55+BB55</f>
        <v>0</v>
      </c>
      <c r="BE55" s="92">
        <f t="shared" ref="BE55" si="20">AY55+BA55+BC55</f>
        <v>0</v>
      </c>
      <c r="BF55" s="120">
        <f t="shared" ref="BF55" si="21">BD55+AV55+AN55+AF55</f>
        <v>1</v>
      </c>
      <c r="BG55" s="129">
        <f t="shared" ref="BG55" si="22">BE55+AW55+AO55+AG55</f>
        <v>187149</v>
      </c>
      <c r="BH55" s="121"/>
      <c r="BI55" s="119"/>
      <c r="BJ55" s="121"/>
      <c r="BK55" s="119"/>
      <c r="BL55" s="121"/>
      <c r="BM55" s="119"/>
      <c r="BN55" s="180"/>
      <c r="BO55" s="1"/>
      <c r="BP55" s="1"/>
      <c r="BQ55" s="1"/>
      <c r="BR55" s="1"/>
      <c r="BS55" s="1"/>
      <c r="BT55" s="1"/>
      <c r="BU55" s="1"/>
      <c r="BV55" s="1"/>
    </row>
    <row r="56" spans="1:74" x14ac:dyDescent="0.25">
      <c r="A56" s="111"/>
      <c r="B56" s="112"/>
      <c r="C56" s="112"/>
      <c r="D56" s="113"/>
      <c r="E56" s="113"/>
      <c r="F56" s="112"/>
      <c r="G56" s="114"/>
      <c r="H56" s="79"/>
      <c r="I56" s="79"/>
      <c r="J56" s="79"/>
      <c r="K56" s="79"/>
      <c r="L56" s="79"/>
      <c r="M56" s="108"/>
      <c r="N56" s="81"/>
      <c r="O56" s="81"/>
      <c r="P56" s="81"/>
      <c r="Q56" s="81"/>
      <c r="R56" s="81"/>
      <c r="S56" s="81"/>
      <c r="T56" s="79"/>
      <c r="U56" s="79"/>
      <c r="V56" s="79"/>
      <c r="W56" s="81"/>
      <c r="X56" s="79"/>
      <c r="Y56" s="81"/>
      <c r="Z56" s="82">
        <f t="shared" ref="Z56:BG56" si="23">SUM(Z27:Z55)</f>
        <v>8</v>
      </c>
      <c r="AA56" s="83">
        <f t="shared" si="23"/>
        <v>3880121.99</v>
      </c>
      <c r="AB56" s="82">
        <f t="shared" si="23"/>
        <v>8</v>
      </c>
      <c r="AC56" s="83">
        <f t="shared" si="23"/>
        <v>3880121.99</v>
      </c>
      <c r="AD56" s="82">
        <f t="shared" si="23"/>
        <v>9</v>
      </c>
      <c r="AE56" s="83">
        <f t="shared" si="23"/>
        <v>3900121.99</v>
      </c>
      <c r="AF56" s="93">
        <f t="shared" si="23"/>
        <v>25</v>
      </c>
      <c r="AG56" s="94">
        <f t="shared" si="23"/>
        <v>11660365.970000001</v>
      </c>
      <c r="AH56" s="82">
        <f t="shared" si="23"/>
        <v>16</v>
      </c>
      <c r="AI56" s="83">
        <f t="shared" si="23"/>
        <v>4734345.49</v>
      </c>
      <c r="AJ56" s="82">
        <f t="shared" si="23"/>
        <v>17</v>
      </c>
      <c r="AK56" s="83">
        <f t="shared" si="23"/>
        <v>4311730.0200000005</v>
      </c>
      <c r="AL56" s="82">
        <f t="shared" si="23"/>
        <v>21</v>
      </c>
      <c r="AM56" s="83">
        <f t="shared" si="23"/>
        <v>53371065.109999999</v>
      </c>
      <c r="AN56" s="93">
        <f t="shared" si="23"/>
        <v>54</v>
      </c>
      <c r="AO56" s="94">
        <f t="shared" si="23"/>
        <v>62417140.619999997</v>
      </c>
      <c r="AP56" s="82">
        <f t="shared" si="23"/>
        <v>13</v>
      </c>
      <c r="AQ56" s="83">
        <f t="shared" si="23"/>
        <v>4119328.56</v>
      </c>
      <c r="AR56" s="82">
        <f t="shared" si="23"/>
        <v>11</v>
      </c>
      <c r="AS56" s="83">
        <f t="shared" si="23"/>
        <v>3924024.97</v>
      </c>
      <c r="AT56" s="82">
        <f t="shared" si="23"/>
        <v>12</v>
      </c>
      <c r="AU56" s="83">
        <f t="shared" si="23"/>
        <v>4174227.39</v>
      </c>
      <c r="AV56" s="93">
        <f t="shared" si="23"/>
        <v>36</v>
      </c>
      <c r="AW56" s="94">
        <f t="shared" si="23"/>
        <v>12217580.92</v>
      </c>
      <c r="AX56" s="82">
        <f t="shared" si="23"/>
        <v>9</v>
      </c>
      <c r="AY56" s="83">
        <f t="shared" si="23"/>
        <v>4070627.39</v>
      </c>
      <c r="AZ56" s="82">
        <f t="shared" si="23"/>
        <v>10</v>
      </c>
      <c r="BA56" s="83">
        <f t="shared" si="23"/>
        <v>4045823.6100000003</v>
      </c>
      <c r="BB56" s="82">
        <f t="shared" si="23"/>
        <v>10</v>
      </c>
      <c r="BC56" s="83">
        <f t="shared" si="23"/>
        <v>7431528.4100000001</v>
      </c>
      <c r="BD56" s="93">
        <f t="shared" si="23"/>
        <v>29</v>
      </c>
      <c r="BE56" s="94">
        <f t="shared" si="23"/>
        <v>15547979.410000002</v>
      </c>
      <c r="BF56" s="84">
        <f t="shared" si="23"/>
        <v>144</v>
      </c>
      <c r="BG56" s="130">
        <f t="shared" si="23"/>
        <v>101843067</v>
      </c>
      <c r="BH56" s="73">
        <f>SUM(BH27:BH54)</f>
        <v>188</v>
      </c>
      <c r="BI56" s="122">
        <f>SUM(BI27:BI54)</f>
        <v>121987101.59999999</v>
      </c>
      <c r="BJ56" s="123">
        <f t="shared" ref="BJ56:BM56" si="24">SUM(BJ27:BJ54)</f>
        <v>210</v>
      </c>
      <c r="BK56" s="122">
        <f t="shared" si="24"/>
        <v>146384521.91999999</v>
      </c>
      <c r="BL56" s="123">
        <f t="shared" si="24"/>
        <v>232</v>
      </c>
      <c r="BM56" s="122">
        <f t="shared" si="24"/>
        <v>175661426.30400002</v>
      </c>
      <c r="BN56" s="1"/>
      <c r="BO56" s="1"/>
      <c r="BP56" s="1"/>
      <c r="BQ56" s="1"/>
      <c r="BR56" s="1"/>
      <c r="BS56" s="1"/>
      <c r="BT56" s="1"/>
      <c r="BU56" s="1"/>
      <c r="BV56" s="1"/>
    </row>
    <row r="57" spans="1:74" x14ac:dyDescent="0.25">
      <c r="A57" s="30"/>
      <c r="B57" s="30"/>
      <c r="C57" s="30"/>
      <c r="D57" s="30"/>
      <c r="E57" s="30"/>
      <c r="F57" s="30"/>
      <c r="G57" s="30"/>
      <c r="H57" s="95"/>
      <c r="I57" s="95"/>
      <c r="J57" s="95"/>
      <c r="K57" s="95"/>
      <c r="L57" s="95"/>
      <c r="M57" s="30"/>
      <c r="N57" s="30"/>
      <c r="O57" s="30"/>
      <c r="P57" s="30"/>
      <c r="Q57" s="30"/>
      <c r="R57" s="30"/>
      <c r="S57" s="30"/>
      <c r="T57" s="95"/>
      <c r="U57" s="96"/>
      <c r="V57" s="96"/>
      <c r="W57" s="30"/>
      <c r="X57" s="96"/>
      <c r="Y57" s="30"/>
      <c r="Z57" s="96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N57" s="182">
        <f>BG27+BG28+BG29+BG30+BG31+BG32+BG33+BG34+BG35+BG36+BG37+BG38+BG39+BG40+BG41+BG42+BG43+BG44+BG45+BG46+BG47+BG48+BG49+BG50+BG51+BG52+BG53+BG54+BG55</f>
        <v>101843067</v>
      </c>
    </row>
  </sheetData>
  <autoFilter ref="A9:BM56" xr:uid="{DC4200B1-F1FC-4187-898C-17CCB9EE8E80}">
    <filterColumn colId="0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</autoFilter>
  <mergeCells count="111">
    <mergeCell ref="A15:B15"/>
    <mergeCell ref="C15:W15"/>
    <mergeCell ref="A16:B17"/>
    <mergeCell ref="D16:W16"/>
    <mergeCell ref="D17:W17"/>
    <mergeCell ref="B6:M7"/>
    <mergeCell ref="A9:B9"/>
    <mergeCell ref="C9:W9"/>
    <mergeCell ref="A10:B10"/>
    <mergeCell ref="C10:W10"/>
    <mergeCell ref="A11:B11"/>
    <mergeCell ref="C11:W11"/>
    <mergeCell ref="A12:B12"/>
    <mergeCell ref="C12:W12"/>
    <mergeCell ref="A13:B13"/>
    <mergeCell ref="C13:W13"/>
    <mergeCell ref="A14:B14"/>
    <mergeCell ref="C14:W14"/>
    <mergeCell ref="D22:W22"/>
    <mergeCell ref="A23:G24"/>
    <mergeCell ref="H23:L24"/>
    <mergeCell ref="M23:BG23"/>
    <mergeCell ref="BH23:BM24"/>
    <mergeCell ref="M24:M26"/>
    <mergeCell ref="N24:N26"/>
    <mergeCell ref="O24:O26"/>
    <mergeCell ref="P24:P26"/>
    <mergeCell ref="Q24:Q26"/>
    <mergeCell ref="A18:B22"/>
    <mergeCell ref="D18:W18"/>
    <mergeCell ref="D19:W19"/>
    <mergeCell ref="D20:W20"/>
    <mergeCell ref="D21:W21"/>
    <mergeCell ref="AD24:AE25"/>
    <mergeCell ref="BL25:BM25"/>
    <mergeCell ref="BF24:BG25"/>
    <mergeCell ref="A25:A26"/>
    <mergeCell ref="B25:B26"/>
    <mergeCell ref="C25:C26"/>
    <mergeCell ref="D25:D26"/>
    <mergeCell ref="E25:E26"/>
    <mergeCell ref="F25:F26"/>
    <mergeCell ref="G25:G26"/>
    <mergeCell ref="H25:H26"/>
    <mergeCell ref="I25:I26"/>
    <mergeCell ref="AT24:AU25"/>
    <mergeCell ref="AV24:AW25"/>
    <mergeCell ref="AX24:AY25"/>
    <mergeCell ref="AZ24:BA25"/>
    <mergeCell ref="BB24:BC25"/>
    <mergeCell ref="AF24:AG25"/>
    <mergeCell ref="R24:R26"/>
    <mergeCell ref="S24:S26"/>
    <mergeCell ref="T24:T26"/>
    <mergeCell ref="U24:U26"/>
    <mergeCell ref="V24:V26"/>
    <mergeCell ref="W24:W26"/>
    <mergeCell ref="J25:J26"/>
    <mergeCell ref="K25:K26"/>
    <mergeCell ref="L25:L26"/>
    <mergeCell ref="X24:X26"/>
    <mergeCell ref="Y24:Y26"/>
    <mergeCell ref="Z24:AA25"/>
    <mergeCell ref="AB24:AC25"/>
    <mergeCell ref="BH25:BI25"/>
    <mergeCell ref="BJ25:BK25"/>
    <mergeCell ref="BD24:BE25"/>
    <mergeCell ref="AH24:AI25"/>
    <mergeCell ref="AJ24:AK25"/>
    <mergeCell ref="AL24:AM25"/>
    <mergeCell ref="AN24:AO25"/>
    <mergeCell ref="AP24:AQ25"/>
    <mergeCell ref="AR24:AS25"/>
    <mergeCell ref="R53:R54"/>
    <mergeCell ref="N27:N36"/>
    <mergeCell ref="A36:A38"/>
    <mergeCell ref="B36:B37"/>
    <mergeCell ref="C36:C37"/>
    <mergeCell ref="E36:E39"/>
    <mergeCell ref="A27:A31"/>
    <mergeCell ref="C27:C28"/>
    <mergeCell ref="D27:D35"/>
    <mergeCell ref="E27:E35"/>
    <mergeCell ref="M27:M36"/>
    <mergeCell ref="M53:M54"/>
    <mergeCell ref="N53:N54"/>
    <mergeCell ref="O53:O54"/>
    <mergeCell ref="B27:B32"/>
    <mergeCell ref="C30:C31"/>
    <mergeCell ref="D36:D41"/>
    <mergeCell ref="R27:R36"/>
    <mergeCell ref="P53:P54"/>
    <mergeCell ref="Q53:Q54"/>
    <mergeCell ref="O27:O32"/>
    <mergeCell ref="P27:P32"/>
    <mergeCell ref="J53:J54"/>
    <mergeCell ref="I53:I54"/>
    <mergeCell ref="H53:H54"/>
    <mergeCell ref="G53:G54"/>
    <mergeCell ref="F53:F54"/>
    <mergeCell ref="Q27:Q32"/>
    <mergeCell ref="O33:O36"/>
    <mergeCell ref="P33:P36"/>
    <mergeCell ref="Q33:Q36"/>
    <mergeCell ref="O40:O50"/>
    <mergeCell ref="P40:P50"/>
    <mergeCell ref="Q40:Q50"/>
    <mergeCell ref="L53:L54"/>
    <mergeCell ref="K53:K54"/>
    <mergeCell ref="M37:M51"/>
    <mergeCell ref="N37:N51"/>
  </mergeCells>
  <phoneticPr fontId="21" type="noConversion"/>
  <dataValidations count="5">
    <dataValidation type="list" allowBlank="1" showErrorMessage="1" sqref="D18" xr:uid="{DF10465B-5CCA-4B0F-BB05-CDE8E22A8178}">
      <formula1>objetivopeg</formula1>
    </dataValidation>
    <dataValidation type="list" allowBlank="1" showErrorMessage="1" sqref="D21" xr:uid="{471904CD-2E72-4982-8F63-737B8AC35058}">
      <formula1>resultadoss1</formula1>
    </dataValidation>
    <dataValidation type="list" allowBlank="1" showErrorMessage="1" sqref="D17" xr:uid="{4F3EA6C5-33DB-4322-A4F8-83204FF226D4}">
      <formula1>metavp</formula1>
    </dataValidation>
    <dataValidation type="list" allowBlank="1" showErrorMessage="1" sqref="D22" xr:uid="{12F44446-B710-4909-B4B7-CA335D442578}">
      <formula1>resultadoss2</formula1>
    </dataValidation>
    <dataValidation type="list" allowBlank="1" showErrorMessage="1" sqref="D16" xr:uid="{23CCA193-BD90-4CCA-8769-710035A43891}">
      <formula1>objetivosvp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6D2CD-081B-4F0B-AB52-5B5CF634AF1A}">
  <dimension ref="A1:AR90"/>
  <sheetViews>
    <sheetView showGridLines="0" topLeftCell="AA2" zoomScale="90" zoomScaleNormal="90" workbookViewId="0">
      <pane ySplit="1" topLeftCell="A33" activePane="bottomLeft" state="frozen"/>
      <selection activeCell="Q2" sqref="Q2"/>
      <selection pane="bottomLeft" activeCell="AK39" sqref="AK39"/>
    </sheetView>
  </sheetViews>
  <sheetFormatPr baseColWidth="10" defaultColWidth="9.140625" defaultRowHeight="12" x14ac:dyDescent="0.2"/>
  <cols>
    <col min="1" max="1" width="9.85546875" style="135" bestFit="1" customWidth="1"/>
    <col min="2" max="2" width="8.85546875" style="135" bestFit="1" customWidth="1"/>
    <col min="3" max="3" width="19.7109375" style="135" bestFit="1" customWidth="1"/>
    <col min="4" max="4" width="8.7109375" style="135" bestFit="1" customWidth="1"/>
    <col min="5" max="5" width="21.28515625" style="135" bestFit="1" customWidth="1"/>
    <col min="6" max="6" width="10.5703125" style="135" customWidth="1"/>
    <col min="7" max="7" width="11.28515625" style="135" customWidth="1"/>
    <col min="8" max="8" width="20.140625" style="135" customWidth="1"/>
    <col min="9" max="9" width="5.5703125" style="154" customWidth="1"/>
    <col min="10" max="10" width="10.7109375" style="135" bestFit="1" customWidth="1"/>
    <col min="11" max="11" width="8.28515625" style="135" bestFit="1" customWidth="1"/>
    <col min="12" max="12" width="10.7109375" style="135" bestFit="1" customWidth="1"/>
    <col min="13" max="13" width="8.7109375" style="135" bestFit="1" customWidth="1"/>
    <col min="14" max="14" width="22.28515625" style="135" customWidth="1"/>
    <col min="15" max="15" width="6.5703125" style="153" customWidth="1"/>
    <col min="16" max="16" width="29.140625" style="159" customWidth="1"/>
    <col min="17" max="17" width="6.7109375" style="153" customWidth="1"/>
    <col min="18" max="18" width="13.28515625" style="160" bestFit="1" customWidth="1"/>
    <col min="19" max="19" width="9.42578125" style="137" customWidth="1"/>
    <col min="20" max="20" width="8.85546875" style="133" customWidth="1"/>
    <col min="21" max="21" width="38" style="133" customWidth="1"/>
    <col min="22" max="22" width="14" style="133" customWidth="1"/>
    <col min="23" max="24" width="13.42578125" style="133" customWidth="1"/>
    <col min="25" max="25" width="12.42578125" style="133" customWidth="1"/>
    <col min="26" max="27" width="13.7109375" style="133" customWidth="1"/>
    <col min="28" max="28" width="14.140625" style="133" customWidth="1"/>
    <col min="29" max="29" width="14.85546875" style="133" customWidth="1"/>
    <col min="30" max="30" width="12" style="133" customWidth="1"/>
    <col min="31" max="31" width="12.5703125" style="133" customWidth="1"/>
    <col min="32" max="32" width="14.140625" style="133" customWidth="1"/>
    <col min="33" max="33" width="13.5703125" style="133" customWidth="1"/>
    <col min="34" max="34" width="12.42578125" style="133" customWidth="1"/>
    <col min="35" max="36" width="12" style="133" customWidth="1"/>
    <col min="37" max="37" width="13.5703125" style="133" customWidth="1"/>
    <col min="38" max="38" width="17" style="138" customWidth="1"/>
    <col min="39" max="39" width="16.7109375" style="133" customWidth="1"/>
    <col min="40" max="44" width="9.140625" style="133"/>
    <col min="45" max="254" width="9.140625" style="135"/>
    <col min="255" max="255" width="9.85546875" style="135" bestFit="1" customWidth="1"/>
    <col min="256" max="256" width="8.85546875" style="135" bestFit="1" customWidth="1"/>
    <col min="257" max="257" width="19.7109375" style="135" bestFit="1" customWidth="1"/>
    <col min="258" max="258" width="8.7109375" style="135" bestFit="1" customWidth="1"/>
    <col min="259" max="259" width="21.28515625" style="135" bestFit="1" customWidth="1"/>
    <col min="260" max="260" width="13.140625" style="135" bestFit="1" customWidth="1"/>
    <col min="261" max="261" width="15" style="135" bestFit="1" customWidth="1"/>
    <col min="262" max="262" width="20.140625" style="135" customWidth="1"/>
    <col min="263" max="263" width="5.5703125" style="135" customWidth="1"/>
    <col min="264" max="264" width="5.7109375" style="135" customWidth="1"/>
    <col min="265" max="265" width="18.42578125" style="135" bestFit="1" customWidth="1"/>
    <col min="266" max="266" width="14.140625" style="135" bestFit="1" customWidth="1"/>
    <col min="267" max="267" width="18.42578125" style="135" bestFit="1" customWidth="1"/>
    <col min="268" max="268" width="15.85546875" style="135" bestFit="1" customWidth="1"/>
    <col min="269" max="269" width="19.140625" style="135" customWidth="1"/>
    <col min="270" max="270" width="13.5703125" style="135" bestFit="1" customWidth="1"/>
    <col min="271" max="271" width="29.140625" style="135" customWidth="1"/>
    <col min="272" max="272" width="14.5703125" style="135" bestFit="1" customWidth="1"/>
    <col min="273" max="273" width="34" style="135" bestFit="1" customWidth="1"/>
    <col min="274" max="274" width="12" style="135" customWidth="1"/>
    <col min="275" max="275" width="15.28515625" style="135" bestFit="1" customWidth="1"/>
    <col min="276" max="276" width="15.28515625" style="135" customWidth="1"/>
    <col min="277" max="289" width="17.140625" style="135" bestFit="1" customWidth="1"/>
    <col min="290" max="290" width="17.5703125" style="135" bestFit="1" customWidth="1"/>
    <col min="291" max="292" width="17.140625" style="135" bestFit="1" customWidth="1"/>
    <col min="293" max="293" width="18.28515625" style="135" bestFit="1" customWidth="1"/>
    <col min="294" max="294" width="0" style="135" hidden="1" customWidth="1"/>
    <col min="295" max="510" width="9.140625" style="135"/>
    <col min="511" max="511" width="9.85546875" style="135" bestFit="1" customWidth="1"/>
    <col min="512" max="512" width="8.85546875" style="135" bestFit="1" customWidth="1"/>
    <col min="513" max="513" width="19.7109375" style="135" bestFit="1" customWidth="1"/>
    <col min="514" max="514" width="8.7109375" style="135" bestFit="1" customWidth="1"/>
    <col min="515" max="515" width="21.28515625" style="135" bestFit="1" customWidth="1"/>
    <col min="516" max="516" width="13.140625" style="135" bestFit="1" customWidth="1"/>
    <col min="517" max="517" width="15" style="135" bestFit="1" customWidth="1"/>
    <col min="518" max="518" width="20.140625" style="135" customWidth="1"/>
    <col min="519" max="519" width="5.5703125" style="135" customWidth="1"/>
    <col min="520" max="520" width="5.7109375" style="135" customWidth="1"/>
    <col min="521" max="521" width="18.42578125" style="135" bestFit="1" customWidth="1"/>
    <col min="522" max="522" width="14.140625" style="135" bestFit="1" customWidth="1"/>
    <col min="523" max="523" width="18.42578125" style="135" bestFit="1" customWidth="1"/>
    <col min="524" max="524" width="15.85546875" style="135" bestFit="1" customWidth="1"/>
    <col min="525" max="525" width="19.140625" style="135" customWidth="1"/>
    <col min="526" max="526" width="13.5703125" style="135" bestFit="1" customWidth="1"/>
    <col min="527" max="527" width="29.140625" style="135" customWidth="1"/>
    <col min="528" max="528" width="14.5703125" style="135" bestFit="1" customWidth="1"/>
    <col min="529" max="529" width="34" style="135" bestFit="1" customWidth="1"/>
    <col min="530" max="530" width="12" style="135" customWidth="1"/>
    <col min="531" max="531" width="15.28515625" style="135" bestFit="1" customWidth="1"/>
    <col min="532" max="532" width="15.28515625" style="135" customWidth="1"/>
    <col min="533" max="545" width="17.140625" style="135" bestFit="1" customWidth="1"/>
    <col min="546" max="546" width="17.5703125" style="135" bestFit="1" customWidth="1"/>
    <col min="547" max="548" width="17.140625" style="135" bestFit="1" customWidth="1"/>
    <col min="549" max="549" width="18.28515625" style="135" bestFit="1" customWidth="1"/>
    <col min="550" max="550" width="0" style="135" hidden="1" customWidth="1"/>
    <col min="551" max="766" width="9.140625" style="135"/>
    <col min="767" max="767" width="9.85546875" style="135" bestFit="1" customWidth="1"/>
    <col min="768" max="768" width="8.85546875" style="135" bestFit="1" customWidth="1"/>
    <col min="769" max="769" width="19.7109375" style="135" bestFit="1" customWidth="1"/>
    <col min="770" max="770" width="8.7109375" style="135" bestFit="1" customWidth="1"/>
    <col min="771" max="771" width="21.28515625" style="135" bestFit="1" customWidth="1"/>
    <col min="772" max="772" width="13.140625" style="135" bestFit="1" customWidth="1"/>
    <col min="773" max="773" width="15" style="135" bestFit="1" customWidth="1"/>
    <col min="774" max="774" width="20.140625" style="135" customWidth="1"/>
    <col min="775" max="775" width="5.5703125" style="135" customWidth="1"/>
    <col min="776" max="776" width="5.7109375" style="135" customWidth="1"/>
    <col min="777" max="777" width="18.42578125" style="135" bestFit="1" customWidth="1"/>
    <col min="778" max="778" width="14.140625" style="135" bestFit="1" customWidth="1"/>
    <col min="779" max="779" width="18.42578125" style="135" bestFit="1" customWidth="1"/>
    <col min="780" max="780" width="15.85546875" style="135" bestFit="1" customWidth="1"/>
    <col min="781" max="781" width="19.140625" style="135" customWidth="1"/>
    <col min="782" max="782" width="13.5703125" style="135" bestFit="1" customWidth="1"/>
    <col min="783" max="783" width="29.140625" style="135" customWidth="1"/>
    <col min="784" max="784" width="14.5703125" style="135" bestFit="1" customWidth="1"/>
    <col min="785" max="785" width="34" style="135" bestFit="1" customWidth="1"/>
    <col min="786" max="786" width="12" style="135" customWidth="1"/>
    <col min="787" max="787" width="15.28515625" style="135" bestFit="1" customWidth="1"/>
    <col min="788" max="788" width="15.28515625" style="135" customWidth="1"/>
    <col min="789" max="801" width="17.140625" style="135" bestFit="1" customWidth="1"/>
    <col min="802" max="802" width="17.5703125" style="135" bestFit="1" customWidth="1"/>
    <col min="803" max="804" width="17.140625" style="135" bestFit="1" customWidth="1"/>
    <col min="805" max="805" width="18.28515625" style="135" bestFit="1" customWidth="1"/>
    <col min="806" max="806" width="0" style="135" hidden="1" customWidth="1"/>
    <col min="807" max="1022" width="9.140625" style="135"/>
    <col min="1023" max="1023" width="9.85546875" style="135" bestFit="1" customWidth="1"/>
    <col min="1024" max="1024" width="8.85546875" style="135" bestFit="1" customWidth="1"/>
    <col min="1025" max="1025" width="19.7109375" style="135" bestFit="1" customWidth="1"/>
    <col min="1026" max="1026" width="8.7109375" style="135" bestFit="1" customWidth="1"/>
    <col min="1027" max="1027" width="21.28515625" style="135" bestFit="1" customWidth="1"/>
    <col min="1028" max="1028" width="13.140625" style="135" bestFit="1" customWidth="1"/>
    <col min="1029" max="1029" width="15" style="135" bestFit="1" customWidth="1"/>
    <col min="1030" max="1030" width="20.140625" style="135" customWidth="1"/>
    <col min="1031" max="1031" width="5.5703125" style="135" customWidth="1"/>
    <col min="1032" max="1032" width="5.7109375" style="135" customWidth="1"/>
    <col min="1033" max="1033" width="18.42578125" style="135" bestFit="1" customWidth="1"/>
    <col min="1034" max="1034" width="14.140625" style="135" bestFit="1" customWidth="1"/>
    <col min="1035" max="1035" width="18.42578125" style="135" bestFit="1" customWidth="1"/>
    <col min="1036" max="1036" width="15.85546875" style="135" bestFit="1" customWidth="1"/>
    <col min="1037" max="1037" width="19.140625" style="135" customWidth="1"/>
    <col min="1038" max="1038" width="13.5703125" style="135" bestFit="1" customWidth="1"/>
    <col min="1039" max="1039" width="29.140625" style="135" customWidth="1"/>
    <col min="1040" max="1040" width="14.5703125" style="135" bestFit="1" customWidth="1"/>
    <col min="1041" max="1041" width="34" style="135" bestFit="1" customWidth="1"/>
    <col min="1042" max="1042" width="12" style="135" customWidth="1"/>
    <col min="1043" max="1043" width="15.28515625" style="135" bestFit="1" customWidth="1"/>
    <col min="1044" max="1044" width="15.28515625" style="135" customWidth="1"/>
    <col min="1045" max="1057" width="17.140625" style="135" bestFit="1" customWidth="1"/>
    <col min="1058" max="1058" width="17.5703125" style="135" bestFit="1" customWidth="1"/>
    <col min="1059" max="1060" width="17.140625" style="135" bestFit="1" customWidth="1"/>
    <col min="1061" max="1061" width="18.28515625" style="135" bestFit="1" customWidth="1"/>
    <col min="1062" max="1062" width="0" style="135" hidden="1" customWidth="1"/>
    <col min="1063" max="1278" width="9.140625" style="135"/>
    <col min="1279" max="1279" width="9.85546875" style="135" bestFit="1" customWidth="1"/>
    <col min="1280" max="1280" width="8.85546875" style="135" bestFit="1" customWidth="1"/>
    <col min="1281" max="1281" width="19.7109375" style="135" bestFit="1" customWidth="1"/>
    <col min="1282" max="1282" width="8.7109375" style="135" bestFit="1" customWidth="1"/>
    <col min="1283" max="1283" width="21.28515625" style="135" bestFit="1" customWidth="1"/>
    <col min="1284" max="1284" width="13.140625" style="135" bestFit="1" customWidth="1"/>
    <col min="1285" max="1285" width="15" style="135" bestFit="1" customWidth="1"/>
    <col min="1286" max="1286" width="20.140625" style="135" customWidth="1"/>
    <col min="1287" max="1287" width="5.5703125" style="135" customWidth="1"/>
    <col min="1288" max="1288" width="5.7109375" style="135" customWidth="1"/>
    <col min="1289" max="1289" width="18.42578125" style="135" bestFit="1" customWidth="1"/>
    <col min="1290" max="1290" width="14.140625" style="135" bestFit="1" customWidth="1"/>
    <col min="1291" max="1291" width="18.42578125" style="135" bestFit="1" customWidth="1"/>
    <col min="1292" max="1292" width="15.85546875" style="135" bestFit="1" customWidth="1"/>
    <col min="1293" max="1293" width="19.140625" style="135" customWidth="1"/>
    <col min="1294" max="1294" width="13.5703125" style="135" bestFit="1" customWidth="1"/>
    <col min="1295" max="1295" width="29.140625" style="135" customWidth="1"/>
    <col min="1296" max="1296" width="14.5703125" style="135" bestFit="1" customWidth="1"/>
    <col min="1297" max="1297" width="34" style="135" bestFit="1" customWidth="1"/>
    <col min="1298" max="1298" width="12" style="135" customWidth="1"/>
    <col min="1299" max="1299" width="15.28515625" style="135" bestFit="1" customWidth="1"/>
    <col min="1300" max="1300" width="15.28515625" style="135" customWidth="1"/>
    <col min="1301" max="1313" width="17.140625" style="135" bestFit="1" customWidth="1"/>
    <col min="1314" max="1314" width="17.5703125" style="135" bestFit="1" customWidth="1"/>
    <col min="1315" max="1316" width="17.140625" style="135" bestFit="1" customWidth="1"/>
    <col min="1317" max="1317" width="18.28515625" style="135" bestFit="1" customWidth="1"/>
    <col min="1318" max="1318" width="0" style="135" hidden="1" customWidth="1"/>
    <col min="1319" max="1534" width="9.140625" style="135"/>
    <col min="1535" max="1535" width="9.85546875" style="135" bestFit="1" customWidth="1"/>
    <col min="1536" max="1536" width="8.85546875" style="135" bestFit="1" customWidth="1"/>
    <col min="1537" max="1537" width="19.7109375" style="135" bestFit="1" customWidth="1"/>
    <col min="1538" max="1538" width="8.7109375" style="135" bestFit="1" customWidth="1"/>
    <col min="1539" max="1539" width="21.28515625" style="135" bestFit="1" customWidth="1"/>
    <col min="1540" max="1540" width="13.140625" style="135" bestFit="1" customWidth="1"/>
    <col min="1541" max="1541" width="15" style="135" bestFit="1" customWidth="1"/>
    <col min="1542" max="1542" width="20.140625" style="135" customWidth="1"/>
    <col min="1543" max="1543" width="5.5703125" style="135" customWidth="1"/>
    <col min="1544" max="1544" width="5.7109375" style="135" customWidth="1"/>
    <col min="1545" max="1545" width="18.42578125" style="135" bestFit="1" customWidth="1"/>
    <col min="1546" max="1546" width="14.140625" style="135" bestFit="1" customWidth="1"/>
    <col min="1547" max="1547" width="18.42578125" style="135" bestFit="1" customWidth="1"/>
    <col min="1548" max="1548" width="15.85546875" style="135" bestFit="1" customWidth="1"/>
    <col min="1549" max="1549" width="19.140625" style="135" customWidth="1"/>
    <col min="1550" max="1550" width="13.5703125" style="135" bestFit="1" customWidth="1"/>
    <col min="1551" max="1551" width="29.140625" style="135" customWidth="1"/>
    <col min="1552" max="1552" width="14.5703125" style="135" bestFit="1" customWidth="1"/>
    <col min="1553" max="1553" width="34" style="135" bestFit="1" customWidth="1"/>
    <col min="1554" max="1554" width="12" style="135" customWidth="1"/>
    <col min="1555" max="1555" width="15.28515625" style="135" bestFit="1" customWidth="1"/>
    <col min="1556" max="1556" width="15.28515625" style="135" customWidth="1"/>
    <col min="1557" max="1569" width="17.140625" style="135" bestFit="1" customWidth="1"/>
    <col min="1570" max="1570" width="17.5703125" style="135" bestFit="1" customWidth="1"/>
    <col min="1571" max="1572" width="17.140625" style="135" bestFit="1" customWidth="1"/>
    <col min="1573" max="1573" width="18.28515625" style="135" bestFit="1" customWidth="1"/>
    <col min="1574" max="1574" width="0" style="135" hidden="1" customWidth="1"/>
    <col min="1575" max="1790" width="9.140625" style="135"/>
    <col min="1791" max="1791" width="9.85546875" style="135" bestFit="1" customWidth="1"/>
    <col min="1792" max="1792" width="8.85546875" style="135" bestFit="1" customWidth="1"/>
    <col min="1793" max="1793" width="19.7109375" style="135" bestFit="1" customWidth="1"/>
    <col min="1794" max="1794" width="8.7109375" style="135" bestFit="1" customWidth="1"/>
    <col min="1795" max="1795" width="21.28515625" style="135" bestFit="1" customWidth="1"/>
    <col min="1796" max="1796" width="13.140625" style="135" bestFit="1" customWidth="1"/>
    <col min="1797" max="1797" width="15" style="135" bestFit="1" customWidth="1"/>
    <col min="1798" max="1798" width="20.140625" style="135" customWidth="1"/>
    <col min="1799" max="1799" width="5.5703125" style="135" customWidth="1"/>
    <col min="1800" max="1800" width="5.7109375" style="135" customWidth="1"/>
    <col min="1801" max="1801" width="18.42578125" style="135" bestFit="1" customWidth="1"/>
    <col min="1802" max="1802" width="14.140625" style="135" bestFit="1" customWidth="1"/>
    <col min="1803" max="1803" width="18.42578125" style="135" bestFit="1" customWidth="1"/>
    <col min="1804" max="1804" width="15.85546875" style="135" bestFit="1" customWidth="1"/>
    <col min="1805" max="1805" width="19.140625" style="135" customWidth="1"/>
    <col min="1806" max="1806" width="13.5703125" style="135" bestFit="1" customWidth="1"/>
    <col min="1807" max="1807" width="29.140625" style="135" customWidth="1"/>
    <col min="1808" max="1808" width="14.5703125" style="135" bestFit="1" customWidth="1"/>
    <col min="1809" max="1809" width="34" style="135" bestFit="1" customWidth="1"/>
    <col min="1810" max="1810" width="12" style="135" customWidth="1"/>
    <col min="1811" max="1811" width="15.28515625" style="135" bestFit="1" customWidth="1"/>
    <col min="1812" max="1812" width="15.28515625" style="135" customWidth="1"/>
    <col min="1813" max="1825" width="17.140625" style="135" bestFit="1" customWidth="1"/>
    <col min="1826" max="1826" width="17.5703125" style="135" bestFit="1" customWidth="1"/>
    <col min="1827" max="1828" width="17.140625" style="135" bestFit="1" customWidth="1"/>
    <col min="1829" max="1829" width="18.28515625" style="135" bestFit="1" customWidth="1"/>
    <col min="1830" max="1830" width="0" style="135" hidden="1" customWidth="1"/>
    <col min="1831" max="2046" width="9.140625" style="135"/>
    <col min="2047" max="2047" width="9.85546875" style="135" bestFit="1" customWidth="1"/>
    <col min="2048" max="2048" width="8.85546875" style="135" bestFit="1" customWidth="1"/>
    <col min="2049" max="2049" width="19.7109375" style="135" bestFit="1" customWidth="1"/>
    <col min="2050" max="2050" width="8.7109375" style="135" bestFit="1" customWidth="1"/>
    <col min="2051" max="2051" width="21.28515625" style="135" bestFit="1" customWidth="1"/>
    <col min="2052" max="2052" width="13.140625" style="135" bestFit="1" customWidth="1"/>
    <col min="2053" max="2053" width="15" style="135" bestFit="1" customWidth="1"/>
    <col min="2054" max="2054" width="20.140625" style="135" customWidth="1"/>
    <col min="2055" max="2055" width="5.5703125" style="135" customWidth="1"/>
    <col min="2056" max="2056" width="5.7109375" style="135" customWidth="1"/>
    <col min="2057" max="2057" width="18.42578125" style="135" bestFit="1" customWidth="1"/>
    <col min="2058" max="2058" width="14.140625" style="135" bestFit="1" customWidth="1"/>
    <col min="2059" max="2059" width="18.42578125" style="135" bestFit="1" customWidth="1"/>
    <col min="2060" max="2060" width="15.85546875" style="135" bestFit="1" customWidth="1"/>
    <col min="2061" max="2061" width="19.140625" style="135" customWidth="1"/>
    <col min="2062" max="2062" width="13.5703125" style="135" bestFit="1" customWidth="1"/>
    <col min="2063" max="2063" width="29.140625" style="135" customWidth="1"/>
    <col min="2064" max="2064" width="14.5703125" style="135" bestFit="1" customWidth="1"/>
    <col min="2065" max="2065" width="34" style="135" bestFit="1" customWidth="1"/>
    <col min="2066" max="2066" width="12" style="135" customWidth="1"/>
    <col min="2067" max="2067" width="15.28515625" style="135" bestFit="1" customWidth="1"/>
    <col min="2068" max="2068" width="15.28515625" style="135" customWidth="1"/>
    <col min="2069" max="2081" width="17.140625" style="135" bestFit="1" customWidth="1"/>
    <col min="2082" max="2082" width="17.5703125" style="135" bestFit="1" customWidth="1"/>
    <col min="2083" max="2084" width="17.140625" style="135" bestFit="1" customWidth="1"/>
    <col min="2085" max="2085" width="18.28515625" style="135" bestFit="1" customWidth="1"/>
    <col min="2086" max="2086" width="0" style="135" hidden="1" customWidth="1"/>
    <col min="2087" max="2302" width="9.140625" style="135"/>
    <col min="2303" max="2303" width="9.85546875" style="135" bestFit="1" customWidth="1"/>
    <col min="2304" max="2304" width="8.85546875" style="135" bestFit="1" customWidth="1"/>
    <col min="2305" max="2305" width="19.7109375" style="135" bestFit="1" customWidth="1"/>
    <col min="2306" max="2306" width="8.7109375" style="135" bestFit="1" customWidth="1"/>
    <col min="2307" max="2307" width="21.28515625" style="135" bestFit="1" customWidth="1"/>
    <col min="2308" max="2308" width="13.140625" style="135" bestFit="1" customWidth="1"/>
    <col min="2309" max="2309" width="15" style="135" bestFit="1" customWidth="1"/>
    <col min="2310" max="2310" width="20.140625" style="135" customWidth="1"/>
    <col min="2311" max="2311" width="5.5703125" style="135" customWidth="1"/>
    <col min="2312" max="2312" width="5.7109375" style="135" customWidth="1"/>
    <col min="2313" max="2313" width="18.42578125" style="135" bestFit="1" customWidth="1"/>
    <col min="2314" max="2314" width="14.140625" style="135" bestFit="1" customWidth="1"/>
    <col min="2315" max="2315" width="18.42578125" style="135" bestFit="1" customWidth="1"/>
    <col min="2316" max="2316" width="15.85546875" style="135" bestFit="1" customWidth="1"/>
    <col min="2317" max="2317" width="19.140625" style="135" customWidth="1"/>
    <col min="2318" max="2318" width="13.5703125" style="135" bestFit="1" customWidth="1"/>
    <col min="2319" max="2319" width="29.140625" style="135" customWidth="1"/>
    <col min="2320" max="2320" width="14.5703125" style="135" bestFit="1" customWidth="1"/>
    <col min="2321" max="2321" width="34" style="135" bestFit="1" customWidth="1"/>
    <col min="2322" max="2322" width="12" style="135" customWidth="1"/>
    <col min="2323" max="2323" width="15.28515625" style="135" bestFit="1" customWidth="1"/>
    <col min="2324" max="2324" width="15.28515625" style="135" customWidth="1"/>
    <col min="2325" max="2337" width="17.140625" style="135" bestFit="1" customWidth="1"/>
    <col min="2338" max="2338" width="17.5703125" style="135" bestFit="1" customWidth="1"/>
    <col min="2339" max="2340" width="17.140625" style="135" bestFit="1" customWidth="1"/>
    <col min="2341" max="2341" width="18.28515625" style="135" bestFit="1" customWidth="1"/>
    <col min="2342" max="2342" width="0" style="135" hidden="1" customWidth="1"/>
    <col min="2343" max="2558" width="9.140625" style="135"/>
    <col min="2559" max="2559" width="9.85546875" style="135" bestFit="1" customWidth="1"/>
    <col min="2560" max="2560" width="8.85546875" style="135" bestFit="1" customWidth="1"/>
    <col min="2561" max="2561" width="19.7109375" style="135" bestFit="1" customWidth="1"/>
    <col min="2562" max="2562" width="8.7109375" style="135" bestFit="1" customWidth="1"/>
    <col min="2563" max="2563" width="21.28515625" style="135" bestFit="1" customWidth="1"/>
    <col min="2564" max="2564" width="13.140625" style="135" bestFit="1" customWidth="1"/>
    <col min="2565" max="2565" width="15" style="135" bestFit="1" customWidth="1"/>
    <col min="2566" max="2566" width="20.140625" style="135" customWidth="1"/>
    <col min="2567" max="2567" width="5.5703125" style="135" customWidth="1"/>
    <col min="2568" max="2568" width="5.7109375" style="135" customWidth="1"/>
    <col min="2569" max="2569" width="18.42578125" style="135" bestFit="1" customWidth="1"/>
    <col min="2570" max="2570" width="14.140625" style="135" bestFit="1" customWidth="1"/>
    <col min="2571" max="2571" width="18.42578125" style="135" bestFit="1" customWidth="1"/>
    <col min="2572" max="2572" width="15.85546875" style="135" bestFit="1" customWidth="1"/>
    <col min="2573" max="2573" width="19.140625" style="135" customWidth="1"/>
    <col min="2574" max="2574" width="13.5703125" style="135" bestFit="1" customWidth="1"/>
    <col min="2575" max="2575" width="29.140625" style="135" customWidth="1"/>
    <col min="2576" max="2576" width="14.5703125" style="135" bestFit="1" customWidth="1"/>
    <col min="2577" max="2577" width="34" style="135" bestFit="1" customWidth="1"/>
    <col min="2578" max="2578" width="12" style="135" customWidth="1"/>
    <col min="2579" max="2579" width="15.28515625" style="135" bestFit="1" customWidth="1"/>
    <col min="2580" max="2580" width="15.28515625" style="135" customWidth="1"/>
    <col min="2581" max="2593" width="17.140625" style="135" bestFit="1" customWidth="1"/>
    <col min="2594" max="2594" width="17.5703125" style="135" bestFit="1" customWidth="1"/>
    <col min="2595" max="2596" width="17.140625" style="135" bestFit="1" customWidth="1"/>
    <col min="2597" max="2597" width="18.28515625" style="135" bestFit="1" customWidth="1"/>
    <col min="2598" max="2598" width="0" style="135" hidden="1" customWidth="1"/>
    <col min="2599" max="2814" width="9.140625" style="135"/>
    <col min="2815" max="2815" width="9.85546875" style="135" bestFit="1" customWidth="1"/>
    <col min="2816" max="2816" width="8.85546875" style="135" bestFit="1" customWidth="1"/>
    <col min="2817" max="2817" width="19.7109375" style="135" bestFit="1" customWidth="1"/>
    <col min="2818" max="2818" width="8.7109375" style="135" bestFit="1" customWidth="1"/>
    <col min="2819" max="2819" width="21.28515625" style="135" bestFit="1" customWidth="1"/>
    <col min="2820" max="2820" width="13.140625" style="135" bestFit="1" customWidth="1"/>
    <col min="2821" max="2821" width="15" style="135" bestFit="1" customWidth="1"/>
    <col min="2822" max="2822" width="20.140625" style="135" customWidth="1"/>
    <col min="2823" max="2823" width="5.5703125" style="135" customWidth="1"/>
    <col min="2824" max="2824" width="5.7109375" style="135" customWidth="1"/>
    <col min="2825" max="2825" width="18.42578125" style="135" bestFit="1" customWidth="1"/>
    <col min="2826" max="2826" width="14.140625" style="135" bestFit="1" customWidth="1"/>
    <col min="2827" max="2827" width="18.42578125" style="135" bestFit="1" customWidth="1"/>
    <col min="2828" max="2828" width="15.85546875" style="135" bestFit="1" customWidth="1"/>
    <col min="2829" max="2829" width="19.140625" style="135" customWidth="1"/>
    <col min="2830" max="2830" width="13.5703125" style="135" bestFit="1" customWidth="1"/>
    <col min="2831" max="2831" width="29.140625" style="135" customWidth="1"/>
    <col min="2832" max="2832" width="14.5703125" style="135" bestFit="1" customWidth="1"/>
    <col min="2833" max="2833" width="34" style="135" bestFit="1" customWidth="1"/>
    <col min="2834" max="2834" width="12" style="135" customWidth="1"/>
    <col min="2835" max="2835" width="15.28515625" style="135" bestFit="1" customWidth="1"/>
    <col min="2836" max="2836" width="15.28515625" style="135" customWidth="1"/>
    <col min="2837" max="2849" width="17.140625" style="135" bestFit="1" customWidth="1"/>
    <col min="2850" max="2850" width="17.5703125" style="135" bestFit="1" customWidth="1"/>
    <col min="2851" max="2852" width="17.140625" style="135" bestFit="1" customWidth="1"/>
    <col min="2853" max="2853" width="18.28515625" style="135" bestFit="1" customWidth="1"/>
    <col min="2854" max="2854" width="0" style="135" hidden="1" customWidth="1"/>
    <col min="2855" max="3070" width="9.140625" style="135"/>
    <col min="3071" max="3071" width="9.85546875" style="135" bestFit="1" customWidth="1"/>
    <col min="3072" max="3072" width="8.85546875" style="135" bestFit="1" customWidth="1"/>
    <col min="3073" max="3073" width="19.7109375" style="135" bestFit="1" customWidth="1"/>
    <col min="3074" max="3074" width="8.7109375" style="135" bestFit="1" customWidth="1"/>
    <col min="3075" max="3075" width="21.28515625" style="135" bestFit="1" customWidth="1"/>
    <col min="3076" max="3076" width="13.140625" style="135" bestFit="1" customWidth="1"/>
    <col min="3077" max="3077" width="15" style="135" bestFit="1" customWidth="1"/>
    <col min="3078" max="3078" width="20.140625" style="135" customWidth="1"/>
    <col min="3079" max="3079" width="5.5703125" style="135" customWidth="1"/>
    <col min="3080" max="3080" width="5.7109375" style="135" customWidth="1"/>
    <col min="3081" max="3081" width="18.42578125" style="135" bestFit="1" customWidth="1"/>
    <col min="3082" max="3082" width="14.140625" style="135" bestFit="1" customWidth="1"/>
    <col min="3083" max="3083" width="18.42578125" style="135" bestFit="1" customWidth="1"/>
    <col min="3084" max="3084" width="15.85546875" style="135" bestFit="1" customWidth="1"/>
    <col min="3085" max="3085" width="19.140625" style="135" customWidth="1"/>
    <col min="3086" max="3086" width="13.5703125" style="135" bestFit="1" customWidth="1"/>
    <col min="3087" max="3087" width="29.140625" style="135" customWidth="1"/>
    <col min="3088" max="3088" width="14.5703125" style="135" bestFit="1" customWidth="1"/>
    <col min="3089" max="3089" width="34" style="135" bestFit="1" customWidth="1"/>
    <col min="3090" max="3090" width="12" style="135" customWidth="1"/>
    <col min="3091" max="3091" width="15.28515625" style="135" bestFit="1" customWidth="1"/>
    <col min="3092" max="3092" width="15.28515625" style="135" customWidth="1"/>
    <col min="3093" max="3105" width="17.140625" style="135" bestFit="1" customWidth="1"/>
    <col min="3106" max="3106" width="17.5703125" style="135" bestFit="1" customWidth="1"/>
    <col min="3107" max="3108" width="17.140625" style="135" bestFit="1" customWidth="1"/>
    <col min="3109" max="3109" width="18.28515625" style="135" bestFit="1" customWidth="1"/>
    <col min="3110" max="3110" width="0" style="135" hidden="1" customWidth="1"/>
    <col min="3111" max="3326" width="9.140625" style="135"/>
    <col min="3327" max="3327" width="9.85546875" style="135" bestFit="1" customWidth="1"/>
    <col min="3328" max="3328" width="8.85546875" style="135" bestFit="1" customWidth="1"/>
    <col min="3329" max="3329" width="19.7109375" style="135" bestFit="1" customWidth="1"/>
    <col min="3330" max="3330" width="8.7109375" style="135" bestFit="1" customWidth="1"/>
    <col min="3331" max="3331" width="21.28515625" style="135" bestFit="1" customWidth="1"/>
    <col min="3332" max="3332" width="13.140625" style="135" bestFit="1" customWidth="1"/>
    <col min="3333" max="3333" width="15" style="135" bestFit="1" customWidth="1"/>
    <col min="3334" max="3334" width="20.140625" style="135" customWidth="1"/>
    <col min="3335" max="3335" width="5.5703125" style="135" customWidth="1"/>
    <col min="3336" max="3336" width="5.7109375" style="135" customWidth="1"/>
    <col min="3337" max="3337" width="18.42578125" style="135" bestFit="1" customWidth="1"/>
    <col min="3338" max="3338" width="14.140625" style="135" bestFit="1" customWidth="1"/>
    <col min="3339" max="3339" width="18.42578125" style="135" bestFit="1" customWidth="1"/>
    <col min="3340" max="3340" width="15.85546875" style="135" bestFit="1" customWidth="1"/>
    <col min="3341" max="3341" width="19.140625" style="135" customWidth="1"/>
    <col min="3342" max="3342" width="13.5703125" style="135" bestFit="1" customWidth="1"/>
    <col min="3343" max="3343" width="29.140625" style="135" customWidth="1"/>
    <col min="3344" max="3344" width="14.5703125" style="135" bestFit="1" customWidth="1"/>
    <col min="3345" max="3345" width="34" style="135" bestFit="1" customWidth="1"/>
    <col min="3346" max="3346" width="12" style="135" customWidth="1"/>
    <col min="3347" max="3347" width="15.28515625" style="135" bestFit="1" customWidth="1"/>
    <col min="3348" max="3348" width="15.28515625" style="135" customWidth="1"/>
    <col min="3349" max="3361" width="17.140625" style="135" bestFit="1" customWidth="1"/>
    <col min="3362" max="3362" width="17.5703125" style="135" bestFit="1" customWidth="1"/>
    <col min="3363" max="3364" width="17.140625" style="135" bestFit="1" customWidth="1"/>
    <col min="3365" max="3365" width="18.28515625" style="135" bestFit="1" customWidth="1"/>
    <col min="3366" max="3366" width="0" style="135" hidden="1" customWidth="1"/>
    <col min="3367" max="3582" width="9.140625" style="135"/>
    <col min="3583" max="3583" width="9.85546875" style="135" bestFit="1" customWidth="1"/>
    <col min="3584" max="3584" width="8.85546875" style="135" bestFit="1" customWidth="1"/>
    <col min="3585" max="3585" width="19.7109375" style="135" bestFit="1" customWidth="1"/>
    <col min="3586" max="3586" width="8.7109375" style="135" bestFit="1" customWidth="1"/>
    <col min="3587" max="3587" width="21.28515625" style="135" bestFit="1" customWidth="1"/>
    <col min="3588" max="3588" width="13.140625" style="135" bestFit="1" customWidth="1"/>
    <col min="3589" max="3589" width="15" style="135" bestFit="1" customWidth="1"/>
    <col min="3590" max="3590" width="20.140625" style="135" customWidth="1"/>
    <col min="3591" max="3591" width="5.5703125" style="135" customWidth="1"/>
    <col min="3592" max="3592" width="5.7109375" style="135" customWidth="1"/>
    <col min="3593" max="3593" width="18.42578125" style="135" bestFit="1" customWidth="1"/>
    <col min="3594" max="3594" width="14.140625" style="135" bestFit="1" customWidth="1"/>
    <col min="3595" max="3595" width="18.42578125" style="135" bestFit="1" customWidth="1"/>
    <col min="3596" max="3596" width="15.85546875" style="135" bestFit="1" customWidth="1"/>
    <col min="3597" max="3597" width="19.140625" style="135" customWidth="1"/>
    <col min="3598" max="3598" width="13.5703125" style="135" bestFit="1" customWidth="1"/>
    <col min="3599" max="3599" width="29.140625" style="135" customWidth="1"/>
    <col min="3600" max="3600" width="14.5703125" style="135" bestFit="1" customWidth="1"/>
    <col min="3601" max="3601" width="34" style="135" bestFit="1" customWidth="1"/>
    <col min="3602" max="3602" width="12" style="135" customWidth="1"/>
    <col min="3603" max="3603" width="15.28515625" style="135" bestFit="1" customWidth="1"/>
    <col min="3604" max="3604" width="15.28515625" style="135" customWidth="1"/>
    <col min="3605" max="3617" width="17.140625" style="135" bestFit="1" customWidth="1"/>
    <col min="3618" max="3618" width="17.5703125" style="135" bestFit="1" customWidth="1"/>
    <col min="3619" max="3620" width="17.140625" style="135" bestFit="1" customWidth="1"/>
    <col min="3621" max="3621" width="18.28515625" style="135" bestFit="1" customWidth="1"/>
    <col min="3622" max="3622" width="0" style="135" hidden="1" customWidth="1"/>
    <col min="3623" max="3838" width="9.140625" style="135"/>
    <col min="3839" max="3839" width="9.85546875" style="135" bestFit="1" customWidth="1"/>
    <col min="3840" max="3840" width="8.85546875" style="135" bestFit="1" customWidth="1"/>
    <col min="3841" max="3841" width="19.7109375" style="135" bestFit="1" customWidth="1"/>
    <col min="3842" max="3842" width="8.7109375" style="135" bestFit="1" customWidth="1"/>
    <col min="3843" max="3843" width="21.28515625" style="135" bestFit="1" customWidth="1"/>
    <col min="3844" max="3844" width="13.140625" style="135" bestFit="1" customWidth="1"/>
    <col min="3845" max="3845" width="15" style="135" bestFit="1" customWidth="1"/>
    <col min="3846" max="3846" width="20.140625" style="135" customWidth="1"/>
    <col min="3847" max="3847" width="5.5703125" style="135" customWidth="1"/>
    <col min="3848" max="3848" width="5.7109375" style="135" customWidth="1"/>
    <col min="3849" max="3849" width="18.42578125" style="135" bestFit="1" customWidth="1"/>
    <col min="3850" max="3850" width="14.140625" style="135" bestFit="1" customWidth="1"/>
    <col min="3851" max="3851" width="18.42578125" style="135" bestFit="1" customWidth="1"/>
    <col min="3852" max="3852" width="15.85546875" style="135" bestFit="1" customWidth="1"/>
    <col min="3853" max="3853" width="19.140625" style="135" customWidth="1"/>
    <col min="3854" max="3854" width="13.5703125" style="135" bestFit="1" customWidth="1"/>
    <col min="3855" max="3855" width="29.140625" style="135" customWidth="1"/>
    <col min="3856" max="3856" width="14.5703125" style="135" bestFit="1" customWidth="1"/>
    <col min="3857" max="3857" width="34" style="135" bestFit="1" customWidth="1"/>
    <col min="3858" max="3858" width="12" style="135" customWidth="1"/>
    <col min="3859" max="3859" width="15.28515625" style="135" bestFit="1" customWidth="1"/>
    <col min="3860" max="3860" width="15.28515625" style="135" customWidth="1"/>
    <col min="3861" max="3873" width="17.140625" style="135" bestFit="1" customWidth="1"/>
    <col min="3874" max="3874" width="17.5703125" style="135" bestFit="1" customWidth="1"/>
    <col min="3875" max="3876" width="17.140625" style="135" bestFit="1" customWidth="1"/>
    <col min="3877" max="3877" width="18.28515625" style="135" bestFit="1" customWidth="1"/>
    <col min="3878" max="3878" width="0" style="135" hidden="1" customWidth="1"/>
    <col min="3879" max="4094" width="9.140625" style="135"/>
    <col min="4095" max="4095" width="9.85546875" style="135" bestFit="1" customWidth="1"/>
    <col min="4096" max="4096" width="8.85546875" style="135" bestFit="1" customWidth="1"/>
    <col min="4097" max="4097" width="19.7109375" style="135" bestFit="1" customWidth="1"/>
    <col min="4098" max="4098" width="8.7109375" style="135" bestFit="1" customWidth="1"/>
    <col min="4099" max="4099" width="21.28515625" style="135" bestFit="1" customWidth="1"/>
    <col min="4100" max="4100" width="13.140625" style="135" bestFit="1" customWidth="1"/>
    <col min="4101" max="4101" width="15" style="135" bestFit="1" customWidth="1"/>
    <col min="4102" max="4102" width="20.140625" style="135" customWidth="1"/>
    <col min="4103" max="4103" width="5.5703125" style="135" customWidth="1"/>
    <col min="4104" max="4104" width="5.7109375" style="135" customWidth="1"/>
    <col min="4105" max="4105" width="18.42578125" style="135" bestFit="1" customWidth="1"/>
    <col min="4106" max="4106" width="14.140625" style="135" bestFit="1" customWidth="1"/>
    <col min="4107" max="4107" width="18.42578125" style="135" bestFit="1" customWidth="1"/>
    <col min="4108" max="4108" width="15.85546875" style="135" bestFit="1" customWidth="1"/>
    <col min="4109" max="4109" width="19.140625" style="135" customWidth="1"/>
    <col min="4110" max="4110" width="13.5703125" style="135" bestFit="1" customWidth="1"/>
    <col min="4111" max="4111" width="29.140625" style="135" customWidth="1"/>
    <col min="4112" max="4112" width="14.5703125" style="135" bestFit="1" customWidth="1"/>
    <col min="4113" max="4113" width="34" style="135" bestFit="1" customWidth="1"/>
    <col min="4114" max="4114" width="12" style="135" customWidth="1"/>
    <col min="4115" max="4115" width="15.28515625" style="135" bestFit="1" customWidth="1"/>
    <col min="4116" max="4116" width="15.28515625" style="135" customWidth="1"/>
    <col min="4117" max="4129" width="17.140625" style="135" bestFit="1" customWidth="1"/>
    <col min="4130" max="4130" width="17.5703125" style="135" bestFit="1" customWidth="1"/>
    <col min="4131" max="4132" width="17.140625" style="135" bestFit="1" customWidth="1"/>
    <col min="4133" max="4133" width="18.28515625" style="135" bestFit="1" customWidth="1"/>
    <col min="4134" max="4134" width="0" style="135" hidden="1" customWidth="1"/>
    <col min="4135" max="4350" width="9.140625" style="135"/>
    <col min="4351" max="4351" width="9.85546875" style="135" bestFit="1" customWidth="1"/>
    <col min="4352" max="4352" width="8.85546875" style="135" bestFit="1" customWidth="1"/>
    <col min="4353" max="4353" width="19.7109375" style="135" bestFit="1" customWidth="1"/>
    <col min="4354" max="4354" width="8.7109375" style="135" bestFit="1" customWidth="1"/>
    <col min="4355" max="4355" width="21.28515625" style="135" bestFit="1" customWidth="1"/>
    <col min="4356" max="4356" width="13.140625" style="135" bestFit="1" customWidth="1"/>
    <col min="4357" max="4357" width="15" style="135" bestFit="1" customWidth="1"/>
    <col min="4358" max="4358" width="20.140625" style="135" customWidth="1"/>
    <col min="4359" max="4359" width="5.5703125" style="135" customWidth="1"/>
    <col min="4360" max="4360" width="5.7109375" style="135" customWidth="1"/>
    <col min="4361" max="4361" width="18.42578125" style="135" bestFit="1" customWidth="1"/>
    <col min="4362" max="4362" width="14.140625" style="135" bestFit="1" customWidth="1"/>
    <col min="4363" max="4363" width="18.42578125" style="135" bestFit="1" customWidth="1"/>
    <col min="4364" max="4364" width="15.85546875" style="135" bestFit="1" customWidth="1"/>
    <col min="4365" max="4365" width="19.140625" style="135" customWidth="1"/>
    <col min="4366" max="4366" width="13.5703125" style="135" bestFit="1" customWidth="1"/>
    <col min="4367" max="4367" width="29.140625" style="135" customWidth="1"/>
    <col min="4368" max="4368" width="14.5703125" style="135" bestFit="1" customWidth="1"/>
    <col min="4369" max="4369" width="34" style="135" bestFit="1" customWidth="1"/>
    <col min="4370" max="4370" width="12" style="135" customWidth="1"/>
    <col min="4371" max="4371" width="15.28515625" style="135" bestFit="1" customWidth="1"/>
    <col min="4372" max="4372" width="15.28515625" style="135" customWidth="1"/>
    <col min="4373" max="4385" width="17.140625" style="135" bestFit="1" customWidth="1"/>
    <col min="4386" max="4386" width="17.5703125" style="135" bestFit="1" customWidth="1"/>
    <col min="4387" max="4388" width="17.140625" style="135" bestFit="1" customWidth="1"/>
    <col min="4389" max="4389" width="18.28515625" style="135" bestFit="1" customWidth="1"/>
    <col min="4390" max="4390" width="0" style="135" hidden="1" customWidth="1"/>
    <col min="4391" max="4606" width="9.140625" style="135"/>
    <col min="4607" max="4607" width="9.85546875" style="135" bestFit="1" customWidth="1"/>
    <col min="4608" max="4608" width="8.85546875" style="135" bestFit="1" customWidth="1"/>
    <col min="4609" max="4609" width="19.7109375" style="135" bestFit="1" customWidth="1"/>
    <col min="4610" max="4610" width="8.7109375" style="135" bestFit="1" customWidth="1"/>
    <col min="4611" max="4611" width="21.28515625" style="135" bestFit="1" customWidth="1"/>
    <col min="4612" max="4612" width="13.140625" style="135" bestFit="1" customWidth="1"/>
    <col min="4613" max="4613" width="15" style="135" bestFit="1" customWidth="1"/>
    <col min="4614" max="4614" width="20.140625" style="135" customWidth="1"/>
    <col min="4615" max="4615" width="5.5703125" style="135" customWidth="1"/>
    <col min="4616" max="4616" width="5.7109375" style="135" customWidth="1"/>
    <col min="4617" max="4617" width="18.42578125" style="135" bestFit="1" customWidth="1"/>
    <col min="4618" max="4618" width="14.140625" style="135" bestFit="1" customWidth="1"/>
    <col min="4619" max="4619" width="18.42578125" style="135" bestFit="1" customWidth="1"/>
    <col min="4620" max="4620" width="15.85546875" style="135" bestFit="1" customWidth="1"/>
    <col min="4621" max="4621" width="19.140625" style="135" customWidth="1"/>
    <col min="4622" max="4622" width="13.5703125" style="135" bestFit="1" customWidth="1"/>
    <col min="4623" max="4623" width="29.140625" style="135" customWidth="1"/>
    <col min="4624" max="4624" width="14.5703125" style="135" bestFit="1" customWidth="1"/>
    <col min="4625" max="4625" width="34" style="135" bestFit="1" customWidth="1"/>
    <col min="4626" max="4626" width="12" style="135" customWidth="1"/>
    <col min="4627" max="4627" width="15.28515625" style="135" bestFit="1" customWidth="1"/>
    <col min="4628" max="4628" width="15.28515625" style="135" customWidth="1"/>
    <col min="4629" max="4641" width="17.140625" style="135" bestFit="1" customWidth="1"/>
    <col min="4642" max="4642" width="17.5703125" style="135" bestFit="1" customWidth="1"/>
    <col min="4643" max="4644" width="17.140625" style="135" bestFit="1" customWidth="1"/>
    <col min="4645" max="4645" width="18.28515625" style="135" bestFit="1" customWidth="1"/>
    <col min="4646" max="4646" width="0" style="135" hidden="1" customWidth="1"/>
    <col min="4647" max="4862" width="9.140625" style="135"/>
    <col min="4863" max="4863" width="9.85546875" style="135" bestFit="1" customWidth="1"/>
    <col min="4864" max="4864" width="8.85546875" style="135" bestFit="1" customWidth="1"/>
    <col min="4865" max="4865" width="19.7109375" style="135" bestFit="1" customWidth="1"/>
    <col min="4866" max="4866" width="8.7109375" style="135" bestFit="1" customWidth="1"/>
    <col min="4867" max="4867" width="21.28515625" style="135" bestFit="1" customWidth="1"/>
    <col min="4868" max="4868" width="13.140625" style="135" bestFit="1" customWidth="1"/>
    <col min="4869" max="4869" width="15" style="135" bestFit="1" customWidth="1"/>
    <col min="4870" max="4870" width="20.140625" style="135" customWidth="1"/>
    <col min="4871" max="4871" width="5.5703125" style="135" customWidth="1"/>
    <col min="4872" max="4872" width="5.7109375" style="135" customWidth="1"/>
    <col min="4873" max="4873" width="18.42578125" style="135" bestFit="1" customWidth="1"/>
    <col min="4874" max="4874" width="14.140625" style="135" bestFit="1" customWidth="1"/>
    <col min="4875" max="4875" width="18.42578125" style="135" bestFit="1" customWidth="1"/>
    <col min="4876" max="4876" width="15.85546875" style="135" bestFit="1" customWidth="1"/>
    <col min="4877" max="4877" width="19.140625" style="135" customWidth="1"/>
    <col min="4878" max="4878" width="13.5703125" style="135" bestFit="1" customWidth="1"/>
    <col min="4879" max="4879" width="29.140625" style="135" customWidth="1"/>
    <col min="4880" max="4880" width="14.5703125" style="135" bestFit="1" customWidth="1"/>
    <col min="4881" max="4881" width="34" style="135" bestFit="1" customWidth="1"/>
    <col min="4882" max="4882" width="12" style="135" customWidth="1"/>
    <col min="4883" max="4883" width="15.28515625" style="135" bestFit="1" customWidth="1"/>
    <col min="4884" max="4884" width="15.28515625" style="135" customWidth="1"/>
    <col min="4885" max="4897" width="17.140625" style="135" bestFit="1" customWidth="1"/>
    <col min="4898" max="4898" width="17.5703125" style="135" bestFit="1" customWidth="1"/>
    <col min="4899" max="4900" width="17.140625" style="135" bestFit="1" customWidth="1"/>
    <col min="4901" max="4901" width="18.28515625" style="135" bestFit="1" customWidth="1"/>
    <col min="4902" max="4902" width="0" style="135" hidden="1" customWidth="1"/>
    <col min="4903" max="5118" width="9.140625" style="135"/>
    <col min="5119" max="5119" width="9.85546875" style="135" bestFit="1" customWidth="1"/>
    <col min="5120" max="5120" width="8.85546875" style="135" bestFit="1" customWidth="1"/>
    <col min="5121" max="5121" width="19.7109375" style="135" bestFit="1" customWidth="1"/>
    <col min="5122" max="5122" width="8.7109375" style="135" bestFit="1" customWidth="1"/>
    <col min="5123" max="5123" width="21.28515625" style="135" bestFit="1" customWidth="1"/>
    <col min="5124" max="5124" width="13.140625" style="135" bestFit="1" customWidth="1"/>
    <col min="5125" max="5125" width="15" style="135" bestFit="1" customWidth="1"/>
    <col min="5126" max="5126" width="20.140625" style="135" customWidth="1"/>
    <col min="5127" max="5127" width="5.5703125" style="135" customWidth="1"/>
    <col min="5128" max="5128" width="5.7109375" style="135" customWidth="1"/>
    <col min="5129" max="5129" width="18.42578125" style="135" bestFit="1" customWidth="1"/>
    <col min="5130" max="5130" width="14.140625" style="135" bestFit="1" customWidth="1"/>
    <col min="5131" max="5131" width="18.42578125" style="135" bestFit="1" customWidth="1"/>
    <col min="5132" max="5132" width="15.85546875" style="135" bestFit="1" customWidth="1"/>
    <col min="5133" max="5133" width="19.140625" style="135" customWidth="1"/>
    <col min="5134" max="5134" width="13.5703125" style="135" bestFit="1" customWidth="1"/>
    <col min="5135" max="5135" width="29.140625" style="135" customWidth="1"/>
    <col min="5136" max="5136" width="14.5703125" style="135" bestFit="1" customWidth="1"/>
    <col min="5137" max="5137" width="34" style="135" bestFit="1" customWidth="1"/>
    <col min="5138" max="5138" width="12" style="135" customWidth="1"/>
    <col min="5139" max="5139" width="15.28515625" style="135" bestFit="1" customWidth="1"/>
    <col min="5140" max="5140" width="15.28515625" style="135" customWidth="1"/>
    <col min="5141" max="5153" width="17.140625" style="135" bestFit="1" customWidth="1"/>
    <col min="5154" max="5154" width="17.5703125" style="135" bestFit="1" customWidth="1"/>
    <col min="5155" max="5156" width="17.140625" style="135" bestFit="1" customWidth="1"/>
    <col min="5157" max="5157" width="18.28515625" style="135" bestFit="1" customWidth="1"/>
    <col min="5158" max="5158" width="0" style="135" hidden="1" customWidth="1"/>
    <col min="5159" max="5374" width="9.140625" style="135"/>
    <col min="5375" max="5375" width="9.85546875" style="135" bestFit="1" customWidth="1"/>
    <col min="5376" max="5376" width="8.85546875" style="135" bestFit="1" customWidth="1"/>
    <col min="5377" max="5377" width="19.7109375" style="135" bestFit="1" customWidth="1"/>
    <col min="5378" max="5378" width="8.7109375" style="135" bestFit="1" customWidth="1"/>
    <col min="5379" max="5379" width="21.28515625" style="135" bestFit="1" customWidth="1"/>
    <col min="5380" max="5380" width="13.140625" style="135" bestFit="1" customWidth="1"/>
    <col min="5381" max="5381" width="15" style="135" bestFit="1" customWidth="1"/>
    <col min="5382" max="5382" width="20.140625" style="135" customWidth="1"/>
    <col min="5383" max="5383" width="5.5703125" style="135" customWidth="1"/>
    <col min="5384" max="5384" width="5.7109375" style="135" customWidth="1"/>
    <col min="5385" max="5385" width="18.42578125" style="135" bestFit="1" customWidth="1"/>
    <col min="5386" max="5386" width="14.140625" style="135" bestFit="1" customWidth="1"/>
    <col min="5387" max="5387" width="18.42578125" style="135" bestFit="1" customWidth="1"/>
    <col min="5388" max="5388" width="15.85546875" style="135" bestFit="1" customWidth="1"/>
    <col min="5389" max="5389" width="19.140625" style="135" customWidth="1"/>
    <col min="5390" max="5390" width="13.5703125" style="135" bestFit="1" customWidth="1"/>
    <col min="5391" max="5391" width="29.140625" style="135" customWidth="1"/>
    <col min="5392" max="5392" width="14.5703125" style="135" bestFit="1" customWidth="1"/>
    <col min="5393" max="5393" width="34" style="135" bestFit="1" customWidth="1"/>
    <col min="5394" max="5394" width="12" style="135" customWidth="1"/>
    <col min="5395" max="5395" width="15.28515625" style="135" bestFit="1" customWidth="1"/>
    <col min="5396" max="5396" width="15.28515625" style="135" customWidth="1"/>
    <col min="5397" max="5409" width="17.140625" style="135" bestFit="1" customWidth="1"/>
    <col min="5410" max="5410" width="17.5703125" style="135" bestFit="1" customWidth="1"/>
    <col min="5411" max="5412" width="17.140625" style="135" bestFit="1" customWidth="1"/>
    <col min="5413" max="5413" width="18.28515625" style="135" bestFit="1" customWidth="1"/>
    <col min="5414" max="5414" width="0" style="135" hidden="1" customWidth="1"/>
    <col min="5415" max="5630" width="9.140625" style="135"/>
    <col min="5631" max="5631" width="9.85546875" style="135" bestFit="1" customWidth="1"/>
    <col min="5632" max="5632" width="8.85546875" style="135" bestFit="1" customWidth="1"/>
    <col min="5633" max="5633" width="19.7109375" style="135" bestFit="1" customWidth="1"/>
    <col min="5634" max="5634" width="8.7109375" style="135" bestFit="1" customWidth="1"/>
    <col min="5635" max="5635" width="21.28515625" style="135" bestFit="1" customWidth="1"/>
    <col min="5636" max="5636" width="13.140625" style="135" bestFit="1" customWidth="1"/>
    <col min="5637" max="5637" width="15" style="135" bestFit="1" customWidth="1"/>
    <col min="5638" max="5638" width="20.140625" style="135" customWidth="1"/>
    <col min="5639" max="5639" width="5.5703125" style="135" customWidth="1"/>
    <col min="5640" max="5640" width="5.7109375" style="135" customWidth="1"/>
    <col min="5641" max="5641" width="18.42578125" style="135" bestFit="1" customWidth="1"/>
    <col min="5642" max="5642" width="14.140625" style="135" bestFit="1" customWidth="1"/>
    <col min="5643" max="5643" width="18.42578125" style="135" bestFit="1" customWidth="1"/>
    <col min="5644" max="5644" width="15.85546875" style="135" bestFit="1" customWidth="1"/>
    <col min="5645" max="5645" width="19.140625" style="135" customWidth="1"/>
    <col min="5646" max="5646" width="13.5703125" style="135" bestFit="1" customWidth="1"/>
    <col min="5647" max="5647" width="29.140625" style="135" customWidth="1"/>
    <col min="5648" max="5648" width="14.5703125" style="135" bestFit="1" customWidth="1"/>
    <col min="5649" max="5649" width="34" style="135" bestFit="1" customWidth="1"/>
    <col min="5650" max="5650" width="12" style="135" customWidth="1"/>
    <col min="5651" max="5651" width="15.28515625" style="135" bestFit="1" customWidth="1"/>
    <col min="5652" max="5652" width="15.28515625" style="135" customWidth="1"/>
    <col min="5653" max="5665" width="17.140625" style="135" bestFit="1" customWidth="1"/>
    <col min="5666" max="5666" width="17.5703125" style="135" bestFit="1" customWidth="1"/>
    <col min="5667" max="5668" width="17.140625" style="135" bestFit="1" customWidth="1"/>
    <col min="5669" max="5669" width="18.28515625" style="135" bestFit="1" customWidth="1"/>
    <col min="5670" max="5670" width="0" style="135" hidden="1" customWidth="1"/>
    <col min="5671" max="5886" width="9.140625" style="135"/>
    <col min="5887" max="5887" width="9.85546875" style="135" bestFit="1" customWidth="1"/>
    <col min="5888" max="5888" width="8.85546875" style="135" bestFit="1" customWidth="1"/>
    <col min="5889" max="5889" width="19.7109375" style="135" bestFit="1" customWidth="1"/>
    <col min="5890" max="5890" width="8.7109375" style="135" bestFit="1" customWidth="1"/>
    <col min="5891" max="5891" width="21.28515625" style="135" bestFit="1" customWidth="1"/>
    <col min="5892" max="5892" width="13.140625" style="135" bestFit="1" customWidth="1"/>
    <col min="5893" max="5893" width="15" style="135" bestFit="1" customWidth="1"/>
    <col min="5894" max="5894" width="20.140625" style="135" customWidth="1"/>
    <col min="5895" max="5895" width="5.5703125" style="135" customWidth="1"/>
    <col min="5896" max="5896" width="5.7109375" style="135" customWidth="1"/>
    <col min="5897" max="5897" width="18.42578125" style="135" bestFit="1" customWidth="1"/>
    <col min="5898" max="5898" width="14.140625" style="135" bestFit="1" customWidth="1"/>
    <col min="5899" max="5899" width="18.42578125" style="135" bestFit="1" customWidth="1"/>
    <col min="5900" max="5900" width="15.85546875" style="135" bestFit="1" customWidth="1"/>
    <col min="5901" max="5901" width="19.140625" style="135" customWidth="1"/>
    <col min="5902" max="5902" width="13.5703125" style="135" bestFit="1" customWidth="1"/>
    <col min="5903" max="5903" width="29.140625" style="135" customWidth="1"/>
    <col min="5904" max="5904" width="14.5703125" style="135" bestFit="1" customWidth="1"/>
    <col min="5905" max="5905" width="34" style="135" bestFit="1" customWidth="1"/>
    <col min="5906" max="5906" width="12" style="135" customWidth="1"/>
    <col min="5907" max="5907" width="15.28515625" style="135" bestFit="1" customWidth="1"/>
    <col min="5908" max="5908" width="15.28515625" style="135" customWidth="1"/>
    <col min="5909" max="5921" width="17.140625" style="135" bestFit="1" customWidth="1"/>
    <col min="5922" max="5922" width="17.5703125" style="135" bestFit="1" customWidth="1"/>
    <col min="5923" max="5924" width="17.140625" style="135" bestFit="1" customWidth="1"/>
    <col min="5925" max="5925" width="18.28515625" style="135" bestFit="1" customWidth="1"/>
    <col min="5926" max="5926" width="0" style="135" hidden="1" customWidth="1"/>
    <col min="5927" max="6142" width="9.140625" style="135"/>
    <col min="6143" max="6143" width="9.85546875" style="135" bestFit="1" customWidth="1"/>
    <col min="6144" max="6144" width="8.85546875" style="135" bestFit="1" customWidth="1"/>
    <col min="6145" max="6145" width="19.7109375" style="135" bestFit="1" customWidth="1"/>
    <col min="6146" max="6146" width="8.7109375" style="135" bestFit="1" customWidth="1"/>
    <col min="6147" max="6147" width="21.28515625" style="135" bestFit="1" customWidth="1"/>
    <col min="6148" max="6148" width="13.140625" style="135" bestFit="1" customWidth="1"/>
    <col min="6149" max="6149" width="15" style="135" bestFit="1" customWidth="1"/>
    <col min="6150" max="6150" width="20.140625" style="135" customWidth="1"/>
    <col min="6151" max="6151" width="5.5703125" style="135" customWidth="1"/>
    <col min="6152" max="6152" width="5.7109375" style="135" customWidth="1"/>
    <col min="6153" max="6153" width="18.42578125" style="135" bestFit="1" customWidth="1"/>
    <col min="6154" max="6154" width="14.140625" style="135" bestFit="1" customWidth="1"/>
    <col min="6155" max="6155" width="18.42578125" style="135" bestFit="1" customWidth="1"/>
    <col min="6156" max="6156" width="15.85546875" style="135" bestFit="1" customWidth="1"/>
    <col min="6157" max="6157" width="19.140625" style="135" customWidth="1"/>
    <col min="6158" max="6158" width="13.5703125" style="135" bestFit="1" customWidth="1"/>
    <col min="6159" max="6159" width="29.140625" style="135" customWidth="1"/>
    <col min="6160" max="6160" width="14.5703125" style="135" bestFit="1" customWidth="1"/>
    <col min="6161" max="6161" width="34" style="135" bestFit="1" customWidth="1"/>
    <col min="6162" max="6162" width="12" style="135" customWidth="1"/>
    <col min="6163" max="6163" width="15.28515625" style="135" bestFit="1" customWidth="1"/>
    <col min="6164" max="6164" width="15.28515625" style="135" customWidth="1"/>
    <col min="6165" max="6177" width="17.140625" style="135" bestFit="1" customWidth="1"/>
    <col min="6178" max="6178" width="17.5703125" style="135" bestFit="1" customWidth="1"/>
    <col min="6179" max="6180" width="17.140625" style="135" bestFit="1" customWidth="1"/>
    <col min="6181" max="6181" width="18.28515625" style="135" bestFit="1" customWidth="1"/>
    <col min="6182" max="6182" width="0" style="135" hidden="1" customWidth="1"/>
    <col min="6183" max="6398" width="9.140625" style="135"/>
    <col min="6399" max="6399" width="9.85546875" style="135" bestFit="1" customWidth="1"/>
    <col min="6400" max="6400" width="8.85546875" style="135" bestFit="1" customWidth="1"/>
    <col min="6401" max="6401" width="19.7109375" style="135" bestFit="1" customWidth="1"/>
    <col min="6402" max="6402" width="8.7109375" style="135" bestFit="1" customWidth="1"/>
    <col min="6403" max="6403" width="21.28515625" style="135" bestFit="1" customWidth="1"/>
    <col min="6404" max="6404" width="13.140625" style="135" bestFit="1" customWidth="1"/>
    <col min="6405" max="6405" width="15" style="135" bestFit="1" customWidth="1"/>
    <col min="6406" max="6406" width="20.140625" style="135" customWidth="1"/>
    <col min="6407" max="6407" width="5.5703125" style="135" customWidth="1"/>
    <col min="6408" max="6408" width="5.7109375" style="135" customWidth="1"/>
    <col min="6409" max="6409" width="18.42578125" style="135" bestFit="1" customWidth="1"/>
    <col min="6410" max="6410" width="14.140625" style="135" bestFit="1" customWidth="1"/>
    <col min="6411" max="6411" width="18.42578125" style="135" bestFit="1" customWidth="1"/>
    <col min="6412" max="6412" width="15.85546875" style="135" bestFit="1" customWidth="1"/>
    <col min="6413" max="6413" width="19.140625" style="135" customWidth="1"/>
    <col min="6414" max="6414" width="13.5703125" style="135" bestFit="1" customWidth="1"/>
    <col min="6415" max="6415" width="29.140625" style="135" customWidth="1"/>
    <col min="6416" max="6416" width="14.5703125" style="135" bestFit="1" customWidth="1"/>
    <col min="6417" max="6417" width="34" style="135" bestFit="1" customWidth="1"/>
    <col min="6418" max="6418" width="12" style="135" customWidth="1"/>
    <col min="6419" max="6419" width="15.28515625" style="135" bestFit="1" customWidth="1"/>
    <col min="6420" max="6420" width="15.28515625" style="135" customWidth="1"/>
    <col min="6421" max="6433" width="17.140625" style="135" bestFit="1" customWidth="1"/>
    <col min="6434" max="6434" width="17.5703125" style="135" bestFit="1" customWidth="1"/>
    <col min="6435" max="6436" width="17.140625" style="135" bestFit="1" customWidth="1"/>
    <col min="6437" max="6437" width="18.28515625" style="135" bestFit="1" customWidth="1"/>
    <col min="6438" max="6438" width="0" style="135" hidden="1" customWidth="1"/>
    <col min="6439" max="6654" width="9.140625" style="135"/>
    <col min="6655" max="6655" width="9.85546875" style="135" bestFit="1" customWidth="1"/>
    <col min="6656" max="6656" width="8.85546875" style="135" bestFit="1" customWidth="1"/>
    <col min="6657" max="6657" width="19.7109375" style="135" bestFit="1" customWidth="1"/>
    <col min="6658" max="6658" width="8.7109375" style="135" bestFit="1" customWidth="1"/>
    <col min="6659" max="6659" width="21.28515625" style="135" bestFit="1" customWidth="1"/>
    <col min="6660" max="6660" width="13.140625" style="135" bestFit="1" customWidth="1"/>
    <col min="6661" max="6661" width="15" style="135" bestFit="1" customWidth="1"/>
    <col min="6662" max="6662" width="20.140625" style="135" customWidth="1"/>
    <col min="6663" max="6663" width="5.5703125" style="135" customWidth="1"/>
    <col min="6664" max="6664" width="5.7109375" style="135" customWidth="1"/>
    <col min="6665" max="6665" width="18.42578125" style="135" bestFit="1" customWidth="1"/>
    <col min="6666" max="6666" width="14.140625" style="135" bestFit="1" customWidth="1"/>
    <col min="6667" max="6667" width="18.42578125" style="135" bestFit="1" customWidth="1"/>
    <col min="6668" max="6668" width="15.85546875" style="135" bestFit="1" customWidth="1"/>
    <col min="6669" max="6669" width="19.140625" style="135" customWidth="1"/>
    <col min="6670" max="6670" width="13.5703125" style="135" bestFit="1" customWidth="1"/>
    <col min="6671" max="6671" width="29.140625" style="135" customWidth="1"/>
    <col min="6672" max="6672" width="14.5703125" style="135" bestFit="1" customWidth="1"/>
    <col min="6673" max="6673" width="34" style="135" bestFit="1" customWidth="1"/>
    <col min="6674" max="6674" width="12" style="135" customWidth="1"/>
    <col min="6675" max="6675" width="15.28515625" style="135" bestFit="1" customWidth="1"/>
    <col min="6676" max="6676" width="15.28515625" style="135" customWidth="1"/>
    <col min="6677" max="6689" width="17.140625" style="135" bestFit="1" customWidth="1"/>
    <col min="6690" max="6690" width="17.5703125" style="135" bestFit="1" customWidth="1"/>
    <col min="6691" max="6692" width="17.140625" style="135" bestFit="1" customWidth="1"/>
    <col min="6693" max="6693" width="18.28515625" style="135" bestFit="1" customWidth="1"/>
    <col min="6694" max="6694" width="0" style="135" hidden="1" customWidth="1"/>
    <col min="6695" max="6910" width="9.140625" style="135"/>
    <col min="6911" max="6911" width="9.85546875" style="135" bestFit="1" customWidth="1"/>
    <col min="6912" max="6912" width="8.85546875" style="135" bestFit="1" customWidth="1"/>
    <col min="6913" max="6913" width="19.7109375" style="135" bestFit="1" customWidth="1"/>
    <col min="6914" max="6914" width="8.7109375" style="135" bestFit="1" customWidth="1"/>
    <col min="6915" max="6915" width="21.28515625" style="135" bestFit="1" customWidth="1"/>
    <col min="6916" max="6916" width="13.140625" style="135" bestFit="1" customWidth="1"/>
    <col min="6917" max="6917" width="15" style="135" bestFit="1" customWidth="1"/>
    <col min="6918" max="6918" width="20.140625" style="135" customWidth="1"/>
    <col min="6919" max="6919" width="5.5703125" style="135" customWidth="1"/>
    <col min="6920" max="6920" width="5.7109375" style="135" customWidth="1"/>
    <col min="6921" max="6921" width="18.42578125" style="135" bestFit="1" customWidth="1"/>
    <col min="6922" max="6922" width="14.140625" style="135" bestFit="1" customWidth="1"/>
    <col min="6923" max="6923" width="18.42578125" style="135" bestFit="1" customWidth="1"/>
    <col min="6924" max="6924" width="15.85546875" style="135" bestFit="1" customWidth="1"/>
    <col min="6925" max="6925" width="19.140625" style="135" customWidth="1"/>
    <col min="6926" max="6926" width="13.5703125" style="135" bestFit="1" customWidth="1"/>
    <col min="6927" max="6927" width="29.140625" style="135" customWidth="1"/>
    <col min="6928" max="6928" width="14.5703125" style="135" bestFit="1" customWidth="1"/>
    <col min="6929" max="6929" width="34" style="135" bestFit="1" customWidth="1"/>
    <col min="6930" max="6930" width="12" style="135" customWidth="1"/>
    <col min="6931" max="6931" width="15.28515625" style="135" bestFit="1" customWidth="1"/>
    <col min="6932" max="6932" width="15.28515625" style="135" customWidth="1"/>
    <col min="6933" max="6945" width="17.140625" style="135" bestFit="1" customWidth="1"/>
    <col min="6946" max="6946" width="17.5703125" style="135" bestFit="1" customWidth="1"/>
    <col min="6947" max="6948" width="17.140625" style="135" bestFit="1" customWidth="1"/>
    <col min="6949" max="6949" width="18.28515625" style="135" bestFit="1" customWidth="1"/>
    <col min="6950" max="6950" width="0" style="135" hidden="1" customWidth="1"/>
    <col min="6951" max="7166" width="9.140625" style="135"/>
    <col min="7167" max="7167" width="9.85546875" style="135" bestFit="1" customWidth="1"/>
    <col min="7168" max="7168" width="8.85546875" style="135" bestFit="1" customWidth="1"/>
    <col min="7169" max="7169" width="19.7109375" style="135" bestFit="1" customWidth="1"/>
    <col min="7170" max="7170" width="8.7109375" style="135" bestFit="1" customWidth="1"/>
    <col min="7171" max="7171" width="21.28515625" style="135" bestFit="1" customWidth="1"/>
    <col min="7172" max="7172" width="13.140625" style="135" bestFit="1" customWidth="1"/>
    <col min="7173" max="7173" width="15" style="135" bestFit="1" customWidth="1"/>
    <col min="7174" max="7174" width="20.140625" style="135" customWidth="1"/>
    <col min="7175" max="7175" width="5.5703125" style="135" customWidth="1"/>
    <col min="7176" max="7176" width="5.7109375" style="135" customWidth="1"/>
    <col min="7177" max="7177" width="18.42578125" style="135" bestFit="1" customWidth="1"/>
    <col min="7178" max="7178" width="14.140625" style="135" bestFit="1" customWidth="1"/>
    <col min="7179" max="7179" width="18.42578125" style="135" bestFit="1" customWidth="1"/>
    <col min="7180" max="7180" width="15.85546875" style="135" bestFit="1" customWidth="1"/>
    <col min="7181" max="7181" width="19.140625" style="135" customWidth="1"/>
    <col min="7182" max="7182" width="13.5703125" style="135" bestFit="1" customWidth="1"/>
    <col min="7183" max="7183" width="29.140625" style="135" customWidth="1"/>
    <col min="7184" max="7184" width="14.5703125" style="135" bestFit="1" customWidth="1"/>
    <col min="7185" max="7185" width="34" style="135" bestFit="1" customWidth="1"/>
    <col min="7186" max="7186" width="12" style="135" customWidth="1"/>
    <col min="7187" max="7187" width="15.28515625" style="135" bestFit="1" customWidth="1"/>
    <col min="7188" max="7188" width="15.28515625" style="135" customWidth="1"/>
    <col min="7189" max="7201" width="17.140625" style="135" bestFit="1" customWidth="1"/>
    <col min="7202" max="7202" width="17.5703125" style="135" bestFit="1" customWidth="1"/>
    <col min="7203" max="7204" width="17.140625" style="135" bestFit="1" customWidth="1"/>
    <col min="7205" max="7205" width="18.28515625" style="135" bestFit="1" customWidth="1"/>
    <col min="7206" max="7206" width="0" style="135" hidden="1" customWidth="1"/>
    <col min="7207" max="7422" width="9.140625" style="135"/>
    <col min="7423" max="7423" width="9.85546875" style="135" bestFit="1" customWidth="1"/>
    <col min="7424" max="7424" width="8.85546875" style="135" bestFit="1" customWidth="1"/>
    <col min="7425" max="7425" width="19.7109375" style="135" bestFit="1" customWidth="1"/>
    <col min="7426" max="7426" width="8.7109375" style="135" bestFit="1" customWidth="1"/>
    <col min="7427" max="7427" width="21.28515625" style="135" bestFit="1" customWidth="1"/>
    <col min="7428" max="7428" width="13.140625" style="135" bestFit="1" customWidth="1"/>
    <col min="7429" max="7429" width="15" style="135" bestFit="1" customWidth="1"/>
    <col min="7430" max="7430" width="20.140625" style="135" customWidth="1"/>
    <col min="7431" max="7431" width="5.5703125" style="135" customWidth="1"/>
    <col min="7432" max="7432" width="5.7109375" style="135" customWidth="1"/>
    <col min="7433" max="7433" width="18.42578125" style="135" bestFit="1" customWidth="1"/>
    <col min="7434" max="7434" width="14.140625" style="135" bestFit="1" customWidth="1"/>
    <col min="7435" max="7435" width="18.42578125" style="135" bestFit="1" customWidth="1"/>
    <col min="7436" max="7436" width="15.85546875" style="135" bestFit="1" customWidth="1"/>
    <col min="7437" max="7437" width="19.140625" style="135" customWidth="1"/>
    <col min="7438" max="7438" width="13.5703125" style="135" bestFit="1" customWidth="1"/>
    <col min="7439" max="7439" width="29.140625" style="135" customWidth="1"/>
    <col min="7440" max="7440" width="14.5703125" style="135" bestFit="1" customWidth="1"/>
    <col min="7441" max="7441" width="34" style="135" bestFit="1" customWidth="1"/>
    <col min="7442" max="7442" width="12" style="135" customWidth="1"/>
    <col min="7443" max="7443" width="15.28515625" style="135" bestFit="1" customWidth="1"/>
    <col min="7444" max="7444" width="15.28515625" style="135" customWidth="1"/>
    <col min="7445" max="7457" width="17.140625" style="135" bestFit="1" customWidth="1"/>
    <col min="7458" max="7458" width="17.5703125" style="135" bestFit="1" customWidth="1"/>
    <col min="7459" max="7460" width="17.140625" style="135" bestFit="1" customWidth="1"/>
    <col min="7461" max="7461" width="18.28515625" style="135" bestFit="1" customWidth="1"/>
    <col min="7462" max="7462" width="0" style="135" hidden="1" customWidth="1"/>
    <col min="7463" max="7678" width="9.140625" style="135"/>
    <col min="7679" max="7679" width="9.85546875" style="135" bestFit="1" customWidth="1"/>
    <col min="7680" max="7680" width="8.85546875" style="135" bestFit="1" customWidth="1"/>
    <col min="7681" max="7681" width="19.7109375" style="135" bestFit="1" customWidth="1"/>
    <col min="7682" max="7682" width="8.7109375" style="135" bestFit="1" customWidth="1"/>
    <col min="7683" max="7683" width="21.28515625" style="135" bestFit="1" customWidth="1"/>
    <col min="7684" max="7684" width="13.140625" style="135" bestFit="1" customWidth="1"/>
    <col min="7685" max="7685" width="15" style="135" bestFit="1" customWidth="1"/>
    <col min="7686" max="7686" width="20.140625" style="135" customWidth="1"/>
    <col min="7687" max="7687" width="5.5703125" style="135" customWidth="1"/>
    <col min="7688" max="7688" width="5.7109375" style="135" customWidth="1"/>
    <col min="7689" max="7689" width="18.42578125" style="135" bestFit="1" customWidth="1"/>
    <col min="7690" max="7690" width="14.140625" style="135" bestFit="1" customWidth="1"/>
    <col min="7691" max="7691" width="18.42578125" style="135" bestFit="1" customWidth="1"/>
    <col min="7692" max="7692" width="15.85546875" style="135" bestFit="1" customWidth="1"/>
    <col min="7693" max="7693" width="19.140625" style="135" customWidth="1"/>
    <col min="7694" max="7694" width="13.5703125" style="135" bestFit="1" customWidth="1"/>
    <col min="7695" max="7695" width="29.140625" style="135" customWidth="1"/>
    <col min="7696" max="7696" width="14.5703125" style="135" bestFit="1" customWidth="1"/>
    <col min="7697" max="7697" width="34" style="135" bestFit="1" customWidth="1"/>
    <col min="7698" max="7698" width="12" style="135" customWidth="1"/>
    <col min="7699" max="7699" width="15.28515625" style="135" bestFit="1" customWidth="1"/>
    <col min="7700" max="7700" width="15.28515625" style="135" customWidth="1"/>
    <col min="7701" max="7713" width="17.140625" style="135" bestFit="1" customWidth="1"/>
    <col min="7714" max="7714" width="17.5703125" style="135" bestFit="1" customWidth="1"/>
    <col min="7715" max="7716" width="17.140625" style="135" bestFit="1" customWidth="1"/>
    <col min="7717" max="7717" width="18.28515625" style="135" bestFit="1" customWidth="1"/>
    <col min="7718" max="7718" width="0" style="135" hidden="1" customWidth="1"/>
    <col min="7719" max="7934" width="9.140625" style="135"/>
    <col min="7935" max="7935" width="9.85546875" style="135" bestFit="1" customWidth="1"/>
    <col min="7936" max="7936" width="8.85546875" style="135" bestFit="1" customWidth="1"/>
    <col min="7937" max="7937" width="19.7109375" style="135" bestFit="1" customWidth="1"/>
    <col min="7938" max="7938" width="8.7109375" style="135" bestFit="1" customWidth="1"/>
    <col min="7939" max="7939" width="21.28515625" style="135" bestFit="1" customWidth="1"/>
    <col min="7940" max="7940" width="13.140625" style="135" bestFit="1" customWidth="1"/>
    <col min="7941" max="7941" width="15" style="135" bestFit="1" customWidth="1"/>
    <col min="7942" max="7942" width="20.140625" style="135" customWidth="1"/>
    <col min="7943" max="7943" width="5.5703125" style="135" customWidth="1"/>
    <col min="7944" max="7944" width="5.7109375" style="135" customWidth="1"/>
    <col min="7945" max="7945" width="18.42578125" style="135" bestFit="1" customWidth="1"/>
    <col min="7946" max="7946" width="14.140625" style="135" bestFit="1" customWidth="1"/>
    <col min="7947" max="7947" width="18.42578125" style="135" bestFit="1" customWidth="1"/>
    <col min="7948" max="7948" width="15.85546875" style="135" bestFit="1" customWidth="1"/>
    <col min="7949" max="7949" width="19.140625" style="135" customWidth="1"/>
    <col min="7950" max="7950" width="13.5703125" style="135" bestFit="1" customWidth="1"/>
    <col min="7951" max="7951" width="29.140625" style="135" customWidth="1"/>
    <col min="7952" max="7952" width="14.5703125" style="135" bestFit="1" customWidth="1"/>
    <col min="7953" max="7953" width="34" style="135" bestFit="1" customWidth="1"/>
    <col min="7954" max="7954" width="12" style="135" customWidth="1"/>
    <col min="7955" max="7955" width="15.28515625" style="135" bestFit="1" customWidth="1"/>
    <col min="7956" max="7956" width="15.28515625" style="135" customWidth="1"/>
    <col min="7957" max="7969" width="17.140625" style="135" bestFit="1" customWidth="1"/>
    <col min="7970" max="7970" width="17.5703125" style="135" bestFit="1" customWidth="1"/>
    <col min="7971" max="7972" width="17.140625" style="135" bestFit="1" customWidth="1"/>
    <col min="7973" max="7973" width="18.28515625" style="135" bestFit="1" customWidth="1"/>
    <col min="7974" max="7974" width="0" style="135" hidden="1" customWidth="1"/>
    <col min="7975" max="8190" width="9.140625" style="135"/>
    <col min="8191" max="8191" width="9.85546875" style="135" bestFit="1" customWidth="1"/>
    <col min="8192" max="8192" width="8.85546875" style="135" bestFit="1" customWidth="1"/>
    <col min="8193" max="8193" width="19.7109375" style="135" bestFit="1" customWidth="1"/>
    <col min="8194" max="8194" width="8.7109375" style="135" bestFit="1" customWidth="1"/>
    <col min="8195" max="8195" width="21.28515625" style="135" bestFit="1" customWidth="1"/>
    <col min="8196" max="8196" width="13.140625" style="135" bestFit="1" customWidth="1"/>
    <col min="8197" max="8197" width="15" style="135" bestFit="1" customWidth="1"/>
    <col min="8198" max="8198" width="20.140625" style="135" customWidth="1"/>
    <col min="8199" max="8199" width="5.5703125" style="135" customWidth="1"/>
    <col min="8200" max="8200" width="5.7109375" style="135" customWidth="1"/>
    <col min="8201" max="8201" width="18.42578125" style="135" bestFit="1" customWidth="1"/>
    <col min="8202" max="8202" width="14.140625" style="135" bestFit="1" customWidth="1"/>
    <col min="8203" max="8203" width="18.42578125" style="135" bestFit="1" customWidth="1"/>
    <col min="8204" max="8204" width="15.85546875" style="135" bestFit="1" customWidth="1"/>
    <col min="8205" max="8205" width="19.140625" style="135" customWidth="1"/>
    <col min="8206" max="8206" width="13.5703125" style="135" bestFit="1" customWidth="1"/>
    <col min="8207" max="8207" width="29.140625" style="135" customWidth="1"/>
    <col min="8208" max="8208" width="14.5703125" style="135" bestFit="1" customWidth="1"/>
    <col min="8209" max="8209" width="34" style="135" bestFit="1" customWidth="1"/>
    <col min="8210" max="8210" width="12" style="135" customWidth="1"/>
    <col min="8211" max="8211" width="15.28515625" style="135" bestFit="1" customWidth="1"/>
    <col min="8212" max="8212" width="15.28515625" style="135" customWidth="1"/>
    <col min="8213" max="8225" width="17.140625" style="135" bestFit="1" customWidth="1"/>
    <col min="8226" max="8226" width="17.5703125" style="135" bestFit="1" customWidth="1"/>
    <col min="8227" max="8228" width="17.140625" style="135" bestFit="1" customWidth="1"/>
    <col min="8229" max="8229" width="18.28515625" style="135" bestFit="1" customWidth="1"/>
    <col min="8230" max="8230" width="0" style="135" hidden="1" customWidth="1"/>
    <col min="8231" max="8446" width="9.140625" style="135"/>
    <col min="8447" max="8447" width="9.85546875" style="135" bestFit="1" customWidth="1"/>
    <col min="8448" max="8448" width="8.85546875" style="135" bestFit="1" customWidth="1"/>
    <col min="8449" max="8449" width="19.7109375" style="135" bestFit="1" customWidth="1"/>
    <col min="8450" max="8450" width="8.7109375" style="135" bestFit="1" customWidth="1"/>
    <col min="8451" max="8451" width="21.28515625" style="135" bestFit="1" customWidth="1"/>
    <col min="8452" max="8452" width="13.140625" style="135" bestFit="1" customWidth="1"/>
    <col min="8453" max="8453" width="15" style="135" bestFit="1" customWidth="1"/>
    <col min="8454" max="8454" width="20.140625" style="135" customWidth="1"/>
    <col min="8455" max="8455" width="5.5703125" style="135" customWidth="1"/>
    <col min="8456" max="8456" width="5.7109375" style="135" customWidth="1"/>
    <col min="8457" max="8457" width="18.42578125" style="135" bestFit="1" customWidth="1"/>
    <col min="8458" max="8458" width="14.140625" style="135" bestFit="1" customWidth="1"/>
    <col min="8459" max="8459" width="18.42578125" style="135" bestFit="1" customWidth="1"/>
    <col min="8460" max="8460" width="15.85546875" style="135" bestFit="1" customWidth="1"/>
    <col min="8461" max="8461" width="19.140625" style="135" customWidth="1"/>
    <col min="8462" max="8462" width="13.5703125" style="135" bestFit="1" customWidth="1"/>
    <col min="8463" max="8463" width="29.140625" style="135" customWidth="1"/>
    <col min="8464" max="8464" width="14.5703125" style="135" bestFit="1" customWidth="1"/>
    <col min="8465" max="8465" width="34" style="135" bestFit="1" customWidth="1"/>
    <col min="8466" max="8466" width="12" style="135" customWidth="1"/>
    <col min="8467" max="8467" width="15.28515625" style="135" bestFit="1" customWidth="1"/>
    <col min="8468" max="8468" width="15.28515625" style="135" customWidth="1"/>
    <col min="8469" max="8481" width="17.140625" style="135" bestFit="1" customWidth="1"/>
    <col min="8482" max="8482" width="17.5703125" style="135" bestFit="1" customWidth="1"/>
    <col min="8483" max="8484" width="17.140625" style="135" bestFit="1" customWidth="1"/>
    <col min="8485" max="8485" width="18.28515625" style="135" bestFit="1" customWidth="1"/>
    <col min="8486" max="8486" width="0" style="135" hidden="1" customWidth="1"/>
    <col min="8487" max="8702" width="9.140625" style="135"/>
    <col min="8703" max="8703" width="9.85546875" style="135" bestFit="1" customWidth="1"/>
    <col min="8704" max="8704" width="8.85546875" style="135" bestFit="1" customWidth="1"/>
    <col min="8705" max="8705" width="19.7109375" style="135" bestFit="1" customWidth="1"/>
    <col min="8706" max="8706" width="8.7109375" style="135" bestFit="1" customWidth="1"/>
    <col min="8707" max="8707" width="21.28515625" style="135" bestFit="1" customWidth="1"/>
    <col min="8708" max="8708" width="13.140625" style="135" bestFit="1" customWidth="1"/>
    <col min="8709" max="8709" width="15" style="135" bestFit="1" customWidth="1"/>
    <col min="8710" max="8710" width="20.140625" style="135" customWidth="1"/>
    <col min="8711" max="8711" width="5.5703125" style="135" customWidth="1"/>
    <col min="8712" max="8712" width="5.7109375" style="135" customWidth="1"/>
    <col min="8713" max="8713" width="18.42578125" style="135" bestFit="1" customWidth="1"/>
    <col min="8714" max="8714" width="14.140625" style="135" bestFit="1" customWidth="1"/>
    <col min="8715" max="8715" width="18.42578125" style="135" bestFit="1" customWidth="1"/>
    <col min="8716" max="8716" width="15.85546875" style="135" bestFit="1" customWidth="1"/>
    <col min="8717" max="8717" width="19.140625" style="135" customWidth="1"/>
    <col min="8718" max="8718" width="13.5703125" style="135" bestFit="1" customWidth="1"/>
    <col min="8719" max="8719" width="29.140625" style="135" customWidth="1"/>
    <col min="8720" max="8720" width="14.5703125" style="135" bestFit="1" customWidth="1"/>
    <col min="8721" max="8721" width="34" style="135" bestFit="1" customWidth="1"/>
    <col min="8722" max="8722" width="12" style="135" customWidth="1"/>
    <col min="8723" max="8723" width="15.28515625" style="135" bestFit="1" customWidth="1"/>
    <col min="8724" max="8724" width="15.28515625" style="135" customWidth="1"/>
    <col min="8725" max="8737" width="17.140625" style="135" bestFit="1" customWidth="1"/>
    <col min="8738" max="8738" width="17.5703125" style="135" bestFit="1" customWidth="1"/>
    <col min="8739" max="8740" width="17.140625" style="135" bestFit="1" customWidth="1"/>
    <col min="8741" max="8741" width="18.28515625" style="135" bestFit="1" customWidth="1"/>
    <col min="8742" max="8742" width="0" style="135" hidden="1" customWidth="1"/>
    <col min="8743" max="8958" width="9.140625" style="135"/>
    <col min="8959" max="8959" width="9.85546875" style="135" bestFit="1" customWidth="1"/>
    <col min="8960" max="8960" width="8.85546875" style="135" bestFit="1" customWidth="1"/>
    <col min="8961" max="8961" width="19.7109375" style="135" bestFit="1" customWidth="1"/>
    <col min="8962" max="8962" width="8.7109375" style="135" bestFit="1" customWidth="1"/>
    <col min="8963" max="8963" width="21.28515625" style="135" bestFit="1" customWidth="1"/>
    <col min="8964" max="8964" width="13.140625" style="135" bestFit="1" customWidth="1"/>
    <col min="8965" max="8965" width="15" style="135" bestFit="1" customWidth="1"/>
    <col min="8966" max="8966" width="20.140625" style="135" customWidth="1"/>
    <col min="8967" max="8967" width="5.5703125" style="135" customWidth="1"/>
    <col min="8968" max="8968" width="5.7109375" style="135" customWidth="1"/>
    <col min="8969" max="8969" width="18.42578125" style="135" bestFit="1" customWidth="1"/>
    <col min="8970" max="8970" width="14.140625" style="135" bestFit="1" customWidth="1"/>
    <col min="8971" max="8971" width="18.42578125" style="135" bestFit="1" customWidth="1"/>
    <col min="8972" max="8972" width="15.85546875" style="135" bestFit="1" customWidth="1"/>
    <col min="8973" max="8973" width="19.140625" style="135" customWidth="1"/>
    <col min="8974" max="8974" width="13.5703125" style="135" bestFit="1" customWidth="1"/>
    <col min="8975" max="8975" width="29.140625" style="135" customWidth="1"/>
    <col min="8976" max="8976" width="14.5703125" style="135" bestFit="1" customWidth="1"/>
    <col min="8977" max="8977" width="34" style="135" bestFit="1" customWidth="1"/>
    <col min="8978" max="8978" width="12" style="135" customWidth="1"/>
    <col min="8979" max="8979" width="15.28515625" style="135" bestFit="1" customWidth="1"/>
    <col min="8980" max="8980" width="15.28515625" style="135" customWidth="1"/>
    <col min="8981" max="8993" width="17.140625" style="135" bestFit="1" customWidth="1"/>
    <col min="8994" max="8994" width="17.5703125" style="135" bestFit="1" customWidth="1"/>
    <col min="8995" max="8996" width="17.140625" style="135" bestFit="1" customWidth="1"/>
    <col min="8997" max="8997" width="18.28515625" style="135" bestFit="1" customWidth="1"/>
    <col min="8998" max="8998" width="0" style="135" hidden="1" customWidth="1"/>
    <col min="8999" max="9214" width="9.140625" style="135"/>
    <col min="9215" max="9215" width="9.85546875" style="135" bestFit="1" customWidth="1"/>
    <col min="9216" max="9216" width="8.85546875" style="135" bestFit="1" customWidth="1"/>
    <col min="9217" max="9217" width="19.7109375" style="135" bestFit="1" customWidth="1"/>
    <col min="9218" max="9218" width="8.7109375" style="135" bestFit="1" customWidth="1"/>
    <col min="9219" max="9219" width="21.28515625" style="135" bestFit="1" customWidth="1"/>
    <col min="9220" max="9220" width="13.140625" style="135" bestFit="1" customWidth="1"/>
    <col min="9221" max="9221" width="15" style="135" bestFit="1" customWidth="1"/>
    <col min="9222" max="9222" width="20.140625" style="135" customWidth="1"/>
    <col min="9223" max="9223" width="5.5703125" style="135" customWidth="1"/>
    <col min="9224" max="9224" width="5.7109375" style="135" customWidth="1"/>
    <col min="9225" max="9225" width="18.42578125" style="135" bestFit="1" customWidth="1"/>
    <col min="9226" max="9226" width="14.140625" style="135" bestFit="1" customWidth="1"/>
    <col min="9227" max="9227" width="18.42578125" style="135" bestFit="1" customWidth="1"/>
    <col min="9228" max="9228" width="15.85546875" style="135" bestFit="1" customWidth="1"/>
    <col min="9229" max="9229" width="19.140625" style="135" customWidth="1"/>
    <col min="9230" max="9230" width="13.5703125" style="135" bestFit="1" customWidth="1"/>
    <col min="9231" max="9231" width="29.140625" style="135" customWidth="1"/>
    <col min="9232" max="9232" width="14.5703125" style="135" bestFit="1" customWidth="1"/>
    <col min="9233" max="9233" width="34" style="135" bestFit="1" customWidth="1"/>
    <col min="9234" max="9234" width="12" style="135" customWidth="1"/>
    <col min="9235" max="9235" width="15.28515625" style="135" bestFit="1" customWidth="1"/>
    <col min="9236" max="9236" width="15.28515625" style="135" customWidth="1"/>
    <col min="9237" max="9249" width="17.140625" style="135" bestFit="1" customWidth="1"/>
    <col min="9250" max="9250" width="17.5703125" style="135" bestFit="1" customWidth="1"/>
    <col min="9251" max="9252" width="17.140625" style="135" bestFit="1" customWidth="1"/>
    <col min="9253" max="9253" width="18.28515625" style="135" bestFit="1" customWidth="1"/>
    <col min="9254" max="9254" width="0" style="135" hidden="1" customWidth="1"/>
    <col min="9255" max="9470" width="9.140625" style="135"/>
    <col min="9471" max="9471" width="9.85546875" style="135" bestFit="1" customWidth="1"/>
    <col min="9472" max="9472" width="8.85546875" style="135" bestFit="1" customWidth="1"/>
    <col min="9473" max="9473" width="19.7109375" style="135" bestFit="1" customWidth="1"/>
    <col min="9474" max="9474" width="8.7109375" style="135" bestFit="1" customWidth="1"/>
    <col min="9475" max="9475" width="21.28515625" style="135" bestFit="1" customWidth="1"/>
    <col min="9476" max="9476" width="13.140625" style="135" bestFit="1" customWidth="1"/>
    <col min="9477" max="9477" width="15" style="135" bestFit="1" customWidth="1"/>
    <col min="9478" max="9478" width="20.140625" style="135" customWidth="1"/>
    <col min="9479" max="9479" width="5.5703125" style="135" customWidth="1"/>
    <col min="9480" max="9480" width="5.7109375" style="135" customWidth="1"/>
    <col min="9481" max="9481" width="18.42578125" style="135" bestFit="1" customWidth="1"/>
    <col min="9482" max="9482" width="14.140625" style="135" bestFit="1" customWidth="1"/>
    <col min="9483" max="9483" width="18.42578125" style="135" bestFit="1" customWidth="1"/>
    <col min="9484" max="9484" width="15.85546875" style="135" bestFit="1" customWidth="1"/>
    <col min="9485" max="9485" width="19.140625" style="135" customWidth="1"/>
    <col min="9486" max="9486" width="13.5703125" style="135" bestFit="1" customWidth="1"/>
    <col min="9487" max="9487" width="29.140625" style="135" customWidth="1"/>
    <col min="9488" max="9488" width="14.5703125" style="135" bestFit="1" customWidth="1"/>
    <col min="9489" max="9489" width="34" style="135" bestFit="1" customWidth="1"/>
    <col min="9490" max="9490" width="12" style="135" customWidth="1"/>
    <col min="9491" max="9491" width="15.28515625" style="135" bestFit="1" customWidth="1"/>
    <col min="9492" max="9492" width="15.28515625" style="135" customWidth="1"/>
    <col min="9493" max="9505" width="17.140625" style="135" bestFit="1" customWidth="1"/>
    <col min="9506" max="9506" width="17.5703125" style="135" bestFit="1" customWidth="1"/>
    <col min="9507" max="9508" width="17.140625" style="135" bestFit="1" customWidth="1"/>
    <col min="9509" max="9509" width="18.28515625" style="135" bestFit="1" customWidth="1"/>
    <col min="9510" max="9510" width="0" style="135" hidden="1" customWidth="1"/>
    <col min="9511" max="9726" width="9.140625" style="135"/>
    <col min="9727" max="9727" width="9.85546875" style="135" bestFit="1" customWidth="1"/>
    <col min="9728" max="9728" width="8.85546875" style="135" bestFit="1" customWidth="1"/>
    <col min="9729" max="9729" width="19.7109375" style="135" bestFit="1" customWidth="1"/>
    <col min="9730" max="9730" width="8.7109375" style="135" bestFit="1" customWidth="1"/>
    <col min="9731" max="9731" width="21.28515625" style="135" bestFit="1" customWidth="1"/>
    <col min="9732" max="9732" width="13.140625" style="135" bestFit="1" customWidth="1"/>
    <col min="9733" max="9733" width="15" style="135" bestFit="1" customWidth="1"/>
    <col min="9734" max="9734" width="20.140625" style="135" customWidth="1"/>
    <col min="9735" max="9735" width="5.5703125" style="135" customWidth="1"/>
    <col min="9736" max="9736" width="5.7109375" style="135" customWidth="1"/>
    <col min="9737" max="9737" width="18.42578125" style="135" bestFit="1" customWidth="1"/>
    <col min="9738" max="9738" width="14.140625" style="135" bestFit="1" customWidth="1"/>
    <col min="9739" max="9739" width="18.42578125" style="135" bestFit="1" customWidth="1"/>
    <col min="9740" max="9740" width="15.85546875" style="135" bestFit="1" customWidth="1"/>
    <col min="9741" max="9741" width="19.140625" style="135" customWidth="1"/>
    <col min="9742" max="9742" width="13.5703125" style="135" bestFit="1" customWidth="1"/>
    <col min="9743" max="9743" width="29.140625" style="135" customWidth="1"/>
    <col min="9744" max="9744" width="14.5703125" style="135" bestFit="1" customWidth="1"/>
    <col min="9745" max="9745" width="34" style="135" bestFit="1" customWidth="1"/>
    <col min="9746" max="9746" width="12" style="135" customWidth="1"/>
    <col min="9747" max="9747" width="15.28515625" style="135" bestFit="1" customWidth="1"/>
    <col min="9748" max="9748" width="15.28515625" style="135" customWidth="1"/>
    <col min="9749" max="9761" width="17.140625" style="135" bestFit="1" customWidth="1"/>
    <col min="9762" max="9762" width="17.5703125" style="135" bestFit="1" customWidth="1"/>
    <col min="9763" max="9764" width="17.140625" style="135" bestFit="1" customWidth="1"/>
    <col min="9765" max="9765" width="18.28515625" style="135" bestFit="1" customWidth="1"/>
    <col min="9766" max="9766" width="0" style="135" hidden="1" customWidth="1"/>
    <col min="9767" max="9982" width="9.140625" style="135"/>
    <col min="9983" max="9983" width="9.85546875" style="135" bestFit="1" customWidth="1"/>
    <col min="9984" max="9984" width="8.85546875" style="135" bestFit="1" customWidth="1"/>
    <col min="9985" max="9985" width="19.7109375" style="135" bestFit="1" customWidth="1"/>
    <col min="9986" max="9986" width="8.7109375" style="135" bestFit="1" customWidth="1"/>
    <col min="9987" max="9987" width="21.28515625" style="135" bestFit="1" customWidth="1"/>
    <col min="9988" max="9988" width="13.140625" style="135" bestFit="1" customWidth="1"/>
    <col min="9989" max="9989" width="15" style="135" bestFit="1" customWidth="1"/>
    <col min="9990" max="9990" width="20.140625" style="135" customWidth="1"/>
    <col min="9991" max="9991" width="5.5703125" style="135" customWidth="1"/>
    <col min="9992" max="9992" width="5.7109375" style="135" customWidth="1"/>
    <col min="9993" max="9993" width="18.42578125" style="135" bestFit="1" customWidth="1"/>
    <col min="9994" max="9994" width="14.140625" style="135" bestFit="1" customWidth="1"/>
    <col min="9995" max="9995" width="18.42578125" style="135" bestFit="1" customWidth="1"/>
    <col min="9996" max="9996" width="15.85546875" style="135" bestFit="1" customWidth="1"/>
    <col min="9997" max="9997" width="19.140625" style="135" customWidth="1"/>
    <col min="9998" max="9998" width="13.5703125" style="135" bestFit="1" customWidth="1"/>
    <col min="9999" max="9999" width="29.140625" style="135" customWidth="1"/>
    <col min="10000" max="10000" width="14.5703125" style="135" bestFit="1" customWidth="1"/>
    <col min="10001" max="10001" width="34" style="135" bestFit="1" customWidth="1"/>
    <col min="10002" max="10002" width="12" style="135" customWidth="1"/>
    <col min="10003" max="10003" width="15.28515625" style="135" bestFit="1" customWidth="1"/>
    <col min="10004" max="10004" width="15.28515625" style="135" customWidth="1"/>
    <col min="10005" max="10017" width="17.140625" style="135" bestFit="1" customWidth="1"/>
    <col min="10018" max="10018" width="17.5703125" style="135" bestFit="1" customWidth="1"/>
    <col min="10019" max="10020" width="17.140625" style="135" bestFit="1" customWidth="1"/>
    <col min="10021" max="10021" width="18.28515625" style="135" bestFit="1" customWidth="1"/>
    <col min="10022" max="10022" width="0" style="135" hidden="1" customWidth="1"/>
    <col min="10023" max="10238" width="9.140625" style="135"/>
    <col min="10239" max="10239" width="9.85546875" style="135" bestFit="1" customWidth="1"/>
    <col min="10240" max="10240" width="8.85546875" style="135" bestFit="1" customWidth="1"/>
    <col min="10241" max="10241" width="19.7109375" style="135" bestFit="1" customWidth="1"/>
    <col min="10242" max="10242" width="8.7109375" style="135" bestFit="1" customWidth="1"/>
    <col min="10243" max="10243" width="21.28515625" style="135" bestFit="1" customWidth="1"/>
    <col min="10244" max="10244" width="13.140625" style="135" bestFit="1" customWidth="1"/>
    <col min="10245" max="10245" width="15" style="135" bestFit="1" customWidth="1"/>
    <col min="10246" max="10246" width="20.140625" style="135" customWidth="1"/>
    <col min="10247" max="10247" width="5.5703125" style="135" customWidth="1"/>
    <col min="10248" max="10248" width="5.7109375" style="135" customWidth="1"/>
    <col min="10249" max="10249" width="18.42578125" style="135" bestFit="1" customWidth="1"/>
    <col min="10250" max="10250" width="14.140625" style="135" bestFit="1" customWidth="1"/>
    <col min="10251" max="10251" width="18.42578125" style="135" bestFit="1" customWidth="1"/>
    <col min="10252" max="10252" width="15.85546875" style="135" bestFit="1" customWidth="1"/>
    <col min="10253" max="10253" width="19.140625" style="135" customWidth="1"/>
    <col min="10254" max="10254" width="13.5703125" style="135" bestFit="1" customWidth="1"/>
    <col min="10255" max="10255" width="29.140625" style="135" customWidth="1"/>
    <col min="10256" max="10256" width="14.5703125" style="135" bestFit="1" customWidth="1"/>
    <col min="10257" max="10257" width="34" style="135" bestFit="1" customWidth="1"/>
    <col min="10258" max="10258" width="12" style="135" customWidth="1"/>
    <col min="10259" max="10259" width="15.28515625" style="135" bestFit="1" customWidth="1"/>
    <col min="10260" max="10260" width="15.28515625" style="135" customWidth="1"/>
    <col min="10261" max="10273" width="17.140625" style="135" bestFit="1" customWidth="1"/>
    <col min="10274" max="10274" width="17.5703125" style="135" bestFit="1" customWidth="1"/>
    <col min="10275" max="10276" width="17.140625" style="135" bestFit="1" customWidth="1"/>
    <col min="10277" max="10277" width="18.28515625" style="135" bestFit="1" customWidth="1"/>
    <col min="10278" max="10278" width="0" style="135" hidden="1" customWidth="1"/>
    <col min="10279" max="10494" width="9.140625" style="135"/>
    <col min="10495" max="10495" width="9.85546875" style="135" bestFit="1" customWidth="1"/>
    <col min="10496" max="10496" width="8.85546875" style="135" bestFit="1" customWidth="1"/>
    <col min="10497" max="10497" width="19.7109375" style="135" bestFit="1" customWidth="1"/>
    <col min="10498" max="10498" width="8.7109375" style="135" bestFit="1" customWidth="1"/>
    <col min="10499" max="10499" width="21.28515625" style="135" bestFit="1" customWidth="1"/>
    <col min="10500" max="10500" width="13.140625" style="135" bestFit="1" customWidth="1"/>
    <col min="10501" max="10501" width="15" style="135" bestFit="1" customWidth="1"/>
    <col min="10502" max="10502" width="20.140625" style="135" customWidth="1"/>
    <col min="10503" max="10503" width="5.5703125" style="135" customWidth="1"/>
    <col min="10504" max="10504" width="5.7109375" style="135" customWidth="1"/>
    <col min="10505" max="10505" width="18.42578125" style="135" bestFit="1" customWidth="1"/>
    <col min="10506" max="10506" width="14.140625" style="135" bestFit="1" customWidth="1"/>
    <col min="10507" max="10507" width="18.42578125" style="135" bestFit="1" customWidth="1"/>
    <col min="10508" max="10508" width="15.85546875" style="135" bestFit="1" customWidth="1"/>
    <col min="10509" max="10509" width="19.140625" style="135" customWidth="1"/>
    <col min="10510" max="10510" width="13.5703125" style="135" bestFit="1" customWidth="1"/>
    <col min="10511" max="10511" width="29.140625" style="135" customWidth="1"/>
    <col min="10512" max="10512" width="14.5703125" style="135" bestFit="1" customWidth="1"/>
    <col min="10513" max="10513" width="34" style="135" bestFit="1" customWidth="1"/>
    <col min="10514" max="10514" width="12" style="135" customWidth="1"/>
    <col min="10515" max="10515" width="15.28515625" style="135" bestFit="1" customWidth="1"/>
    <col min="10516" max="10516" width="15.28515625" style="135" customWidth="1"/>
    <col min="10517" max="10529" width="17.140625" style="135" bestFit="1" customWidth="1"/>
    <col min="10530" max="10530" width="17.5703125" style="135" bestFit="1" customWidth="1"/>
    <col min="10531" max="10532" width="17.140625" style="135" bestFit="1" customWidth="1"/>
    <col min="10533" max="10533" width="18.28515625" style="135" bestFit="1" customWidth="1"/>
    <col min="10534" max="10534" width="0" style="135" hidden="1" customWidth="1"/>
    <col min="10535" max="10750" width="9.140625" style="135"/>
    <col min="10751" max="10751" width="9.85546875" style="135" bestFit="1" customWidth="1"/>
    <col min="10752" max="10752" width="8.85546875" style="135" bestFit="1" customWidth="1"/>
    <col min="10753" max="10753" width="19.7109375" style="135" bestFit="1" customWidth="1"/>
    <col min="10754" max="10754" width="8.7109375" style="135" bestFit="1" customWidth="1"/>
    <col min="10755" max="10755" width="21.28515625" style="135" bestFit="1" customWidth="1"/>
    <col min="10756" max="10756" width="13.140625" style="135" bestFit="1" customWidth="1"/>
    <col min="10757" max="10757" width="15" style="135" bestFit="1" customWidth="1"/>
    <col min="10758" max="10758" width="20.140625" style="135" customWidth="1"/>
    <col min="10759" max="10759" width="5.5703125" style="135" customWidth="1"/>
    <col min="10760" max="10760" width="5.7109375" style="135" customWidth="1"/>
    <col min="10761" max="10761" width="18.42578125" style="135" bestFit="1" customWidth="1"/>
    <col min="10762" max="10762" width="14.140625" style="135" bestFit="1" customWidth="1"/>
    <col min="10763" max="10763" width="18.42578125" style="135" bestFit="1" customWidth="1"/>
    <col min="10764" max="10764" width="15.85546875" style="135" bestFit="1" customWidth="1"/>
    <col min="10765" max="10765" width="19.140625" style="135" customWidth="1"/>
    <col min="10766" max="10766" width="13.5703125" style="135" bestFit="1" customWidth="1"/>
    <col min="10767" max="10767" width="29.140625" style="135" customWidth="1"/>
    <col min="10768" max="10768" width="14.5703125" style="135" bestFit="1" customWidth="1"/>
    <col min="10769" max="10769" width="34" style="135" bestFit="1" customWidth="1"/>
    <col min="10770" max="10770" width="12" style="135" customWidth="1"/>
    <col min="10771" max="10771" width="15.28515625" style="135" bestFit="1" customWidth="1"/>
    <col min="10772" max="10772" width="15.28515625" style="135" customWidth="1"/>
    <col min="10773" max="10785" width="17.140625" style="135" bestFit="1" customWidth="1"/>
    <col min="10786" max="10786" width="17.5703125" style="135" bestFit="1" customWidth="1"/>
    <col min="10787" max="10788" width="17.140625" style="135" bestFit="1" customWidth="1"/>
    <col min="10789" max="10789" width="18.28515625" style="135" bestFit="1" customWidth="1"/>
    <col min="10790" max="10790" width="0" style="135" hidden="1" customWidth="1"/>
    <col min="10791" max="11006" width="9.140625" style="135"/>
    <col min="11007" max="11007" width="9.85546875" style="135" bestFit="1" customWidth="1"/>
    <col min="11008" max="11008" width="8.85546875" style="135" bestFit="1" customWidth="1"/>
    <col min="11009" max="11009" width="19.7109375" style="135" bestFit="1" customWidth="1"/>
    <col min="11010" max="11010" width="8.7109375" style="135" bestFit="1" customWidth="1"/>
    <col min="11011" max="11011" width="21.28515625" style="135" bestFit="1" customWidth="1"/>
    <col min="11012" max="11012" width="13.140625" style="135" bestFit="1" customWidth="1"/>
    <col min="11013" max="11013" width="15" style="135" bestFit="1" customWidth="1"/>
    <col min="11014" max="11014" width="20.140625" style="135" customWidth="1"/>
    <col min="11015" max="11015" width="5.5703125" style="135" customWidth="1"/>
    <col min="11016" max="11016" width="5.7109375" style="135" customWidth="1"/>
    <col min="11017" max="11017" width="18.42578125" style="135" bestFit="1" customWidth="1"/>
    <col min="11018" max="11018" width="14.140625" style="135" bestFit="1" customWidth="1"/>
    <col min="11019" max="11019" width="18.42578125" style="135" bestFit="1" customWidth="1"/>
    <col min="11020" max="11020" width="15.85546875" style="135" bestFit="1" customWidth="1"/>
    <col min="11021" max="11021" width="19.140625" style="135" customWidth="1"/>
    <col min="11022" max="11022" width="13.5703125" style="135" bestFit="1" customWidth="1"/>
    <col min="11023" max="11023" width="29.140625" style="135" customWidth="1"/>
    <col min="11024" max="11024" width="14.5703125" style="135" bestFit="1" customWidth="1"/>
    <col min="11025" max="11025" width="34" style="135" bestFit="1" customWidth="1"/>
    <col min="11026" max="11026" width="12" style="135" customWidth="1"/>
    <col min="11027" max="11027" width="15.28515625" style="135" bestFit="1" customWidth="1"/>
    <col min="11028" max="11028" width="15.28515625" style="135" customWidth="1"/>
    <col min="11029" max="11041" width="17.140625" style="135" bestFit="1" customWidth="1"/>
    <col min="11042" max="11042" width="17.5703125" style="135" bestFit="1" customWidth="1"/>
    <col min="11043" max="11044" width="17.140625" style="135" bestFit="1" customWidth="1"/>
    <col min="11045" max="11045" width="18.28515625" style="135" bestFit="1" customWidth="1"/>
    <col min="11046" max="11046" width="0" style="135" hidden="1" customWidth="1"/>
    <col min="11047" max="11262" width="9.140625" style="135"/>
    <col min="11263" max="11263" width="9.85546875" style="135" bestFit="1" customWidth="1"/>
    <col min="11264" max="11264" width="8.85546875" style="135" bestFit="1" customWidth="1"/>
    <col min="11265" max="11265" width="19.7109375" style="135" bestFit="1" customWidth="1"/>
    <col min="11266" max="11266" width="8.7109375" style="135" bestFit="1" customWidth="1"/>
    <col min="11267" max="11267" width="21.28515625" style="135" bestFit="1" customWidth="1"/>
    <col min="11268" max="11268" width="13.140625" style="135" bestFit="1" customWidth="1"/>
    <col min="11269" max="11269" width="15" style="135" bestFit="1" customWidth="1"/>
    <col min="11270" max="11270" width="20.140625" style="135" customWidth="1"/>
    <col min="11271" max="11271" width="5.5703125" style="135" customWidth="1"/>
    <col min="11272" max="11272" width="5.7109375" style="135" customWidth="1"/>
    <col min="11273" max="11273" width="18.42578125" style="135" bestFit="1" customWidth="1"/>
    <col min="11274" max="11274" width="14.140625" style="135" bestFit="1" customWidth="1"/>
    <col min="11275" max="11275" width="18.42578125" style="135" bestFit="1" customWidth="1"/>
    <col min="11276" max="11276" width="15.85546875" style="135" bestFit="1" customWidth="1"/>
    <col min="11277" max="11277" width="19.140625" style="135" customWidth="1"/>
    <col min="11278" max="11278" width="13.5703125" style="135" bestFit="1" customWidth="1"/>
    <col min="11279" max="11279" width="29.140625" style="135" customWidth="1"/>
    <col min="11280" max="11280" width="14.5703125" style="135" bestFit="1" customWidth="1"/>
    <col min="11281" max="11281" width="34" style="135" bestFit="1" customWidth="1"/>
    <col min="11282" max="11282" width="12" style="135" customWidth="1"/>
    <col min="11283" max="11283" width="15.28515625" style="135" bestFit="1" customWidth="1"/>
    <col min="11284" max="11284" width="15.28515625" style="135" customWidth="1"/>
    <col min="11285" max="11297" width="17.140625" style="135" bestFit="1" customWidth="1"/>
    <col min="11298" max="11298" width="17.5703125" style="135" bestFit="1" customWidth="1"/>
    <col min="11299" max="11300" width="17.140625" style="135" bestFit="1" customWidth="1"/>
    <col min="11301" max="11301" width="18.28515625" style="135" bestFit="1" customWidth="1"/>
    <col min="11302" max="11302" width="0" style="135" hidden="1" customWidth="1"/>
    <col min="11303" max="11518" width="9.140625" style="135"/>
    <col min="11519" max="11519" width="9.85546875" style="135" bestFit="1" customWidth="1"/>
    <col min="11520" max="11520" width="8.85546875" style="135" bestFit="1" customWidth="1"/>
    <col min="11521" max="11521" width="19.7109375" style="135" bestFit="1" customWidth="1"/>
    <col min="11522" max="11522" width="8.7109375" style="135" bestFit="1" customWidth="1"/>
    <col min="11523" max="11523" width="21.28515625" style="135" bestFit="1" customWidth="1"/>
    <col min="11524" max="11524" width="13.140625" style="135" bestFit="1" customWidth="1"/>
    <col min="11525" max="11525" width="15" style="135" bestFit="1" customWidth="1"/>
    <col min="11526" max="11526" width="20.140625" style="135" customWidth="1"/>
    <col min="11527" max="11527" width="5.5703125" style="135" customWidth="1"/>
    <col min="11528" max="11528" width="5.7109375" style="135" customWidth="1"/>
    <col min="11529" max="11529" width="18.42578125" style="135" bestFit="1" customWidth="1"/>
    <col min="11530" max="11530" width="14.140625" style="135" bestFit="1" customWidth="1"/>
    <col min="11531" max="11531" width="18.42578125" style="135" bestFit="1" customWidth="1"/>
    <col min="11532" max="11532" width="15.85546875" style="135" bestFit="1" customWidth="1"/>
    <col min="11533" max="11533" width="19.140625" style="135" customWidth="1"/>
    <col min="11534" max="11534" width="13.5703125" style="135" bestFit="1" customWidth="1"/>
    <col min="11535" max="11535" width="29.140625" style="135" customWidth="1"/>
    <col min="11536" max="11536" width="14.5703125" style="135" bestFit="1" customWidth="1"/>
    <col min="11537" max="11537" width="34" style="135" bestFit="1" customWidth="1"/>
    <col min="11538" max="11538" width="12" style="135" customWidth="1"/>
    <col min="11539" max="11539" width="15.28515625" style="135" bestFit="1" customWidth="1"/>
    <col min="11540" max="11540" width="15.28515625" style="135" customWidth="1"/>
    <col min="11541" max="11553" width="17.140625" style="135" bestFit="1" customWidth="1"/>
    <col min="11554" max="11554" width="17.5703125" style="135" bestFit="1" customWidth="1"/>
    <col min="11555" max="11556" width="17.140625" style="135" bestFit="1" customWidth="1"/>
    <col min="11557" max="11557" width="18.28515625" style="135" bestFit="1" customWidth="1"/>
    <col min="11558" max="11558" width="0" style="135" hidden="1" customWidth="1"/>
    <col min="11559" max="11774" width="9.140625" style="135"/>
    <col min="11775" max="11775" width="9.85546875" style="135" bestFit="1" customWidth="1"/>
    <col min="11776" max="11776" width="8.85546875" style="135" bestFit="1" customWidth="1"/>
    <col min="11777" max="11777" width="19.7109375" style="135" bestFit="1" customWidth="1"/>
    <col min="11778" max="11778" width="8.7109375" style="135" bestFit="1" customWidth="1"/>
    <col min="11779" max="11779" width="21.28515625" style="135" bestFit="1" customWidth="1"/>
    <col min="11780" max="11780" width="13.140625" style="135" bestFit="1" customWidth="1"/>
    <col min="11781" max="11781" width="15" style="135" bestFit="1" customWidth="1"/>
    <col min="11782" max="11782" width="20.140625" style="135" customWidth="1"/>
    <col min="11783" max="11783" width="5.5703125" style="135" customWidth="1"/>
    <col min="11784" max="11784" width="5.7109375" style="135" customWidth="1"/>
    <col min="11785" max="11785" width="18.42578125" style="135" bestFit="1" customWidth="1"/>
    <col min="11786" max="11786" width="14.140625" style="135" bestFit="1" customWidth="1"/>
    <col min="11787" max="11787" width="18.42578125" style="135" bestFit="1" customWidth="1"/>
    <col min="11788" max="11788" width="15.85546875" style="135" bestFit="1" customWidth="1"/>
    <col min="11789" max="11789" width="19.140625" style="135" customWidth="1"/>
    <col min="11790" max="11790" width="13.5703125" style="135" bestFit="1" customWidth="1"/>
    <col min="11791" max="11791" width="29.140625" style="135" customWidth="1"/>
    <col min="11792" max="11792" width="14.5703125" style="135" bestFit="1" customWidth="1"/>
    <col min="11793" max="11793" width="34" style="135" bestFit="1" customWidth="1"/>
    <col min="11794" max="11794" width="12" style="135" customWidth="1"/>
    <col min="11795" max="11795" width="15.28515625" style="135" bestFit="1" customWidth="1"/>
    <col min="11796" max="11796" width="15.28515625" style="135" customWidth="1"/>
    <col min="11797" max="11809" width="17.140625" style="135" bestFit="1" customWidth="1"/>
    <col min="11810" max="11810" width="17.5703125" style="135" bestFit="1" customWidth="1"/>
    <col min="11811" max="11812" width="17.140625" style="135" bestFit="1" customWidth="1"/>
    <col min="11813" max="11813" width="18.28515625" style="135" bestFit="1" customWidth="1"/>
    <col min="11814" max="11814" width="0" style="135" hidden="1" customWidth="1"/>
    <col min="11815" max="12030" width="9.140625" style="135"/>
    <col min="12031" max="12031" width="9.85546875" style="135" bestFit="1" customWidth="1"/>
    <col min="12032" max="12032" width="8.85546875" style="135" bestFit="1" customWidth="1"/>
    <col min="12033" max="12033" width="19.7109375" style="135" bestFit="1" customWidth="1"/>
    <col min="12034" max="12034" width="8.7109375" style="135" bestFit="1" customWidth="1"/>
    <col min="12035" max="12035" width="21.28515625" style="135" bestFit="1" customWidth="1"/>
    <col min="12036" max="12036" width="13.140625" style="135" bestFit="1" customWidth="1"/>
    <col min="12037" max="12037" width="15" style="135" bestFit="1" customWidth="1"/>
    <col min="12038" max="12038" width="20.140625" style="135" customWidth="1"/>
    <col min="12039" max="12039" width="5.5703125" style="135" customWidth="1"/>
    <col min="12040" max="12040" width="5.7109375" style="135" customWidth="1"/>
    <col min="12041" max="12041" width="18.42578125" style="135" bestFit="1" customWidth="1"/>
    <col min="12042" max="12042" width="14.140625" style="135" bestFit="1" customWidth="1"/>
    <col min="12043" max="12043" width="18.42578125" style="135" bestFit="1" customWidth="1"/>
    <col min="12044" max="12044" width="15.85546875" style="135" bestFit="1" customWidth="1"/>
    <col min="12045" max="12045" width="19.140625" style="135" customWidth="1"/>
    <col min="12046" max="12046" width="13.5703125" style="135" bestFit="1" customWidth="1"/>
    <col min="12047" max="12047" width="29.140625" style="135" customWidth="1"/>
    <col min="12048" max="12048" width="14.5703125" style="135" bestFit="1" customWidth="1"/>
    <col min="12049" max="12049" width="34" style="135" bestFit="1" customWidth="1"/>
    <col min="12050" max="12050" width="12" style="135" customWidth="1"/>
    <col min="12051" max="12051" width="15.28515625" style="135" bestFit="1" customWidth="1"/>
    <col min="12052" max="12052" width="15.28515625" style="135" customWidth="1"/>
    <col min="12053" max="12065" width="17.140625" style="135" bestFit="1" customWidth="1"/>
    <col min="12066" max="12066" width="17.5703125" style="135" bestFit="1" customWidth="1"/>
    <col min="12067" max="12068" width="17.140625" style="135" bestFit="1" customWidth="1"/>
    <col min="12069" max="12069" width="18.28515625" style="135" bestFit="1" customWidth="1"/>
    <col min="12070" max="12070" width="0" style="135" hidden="1" customWidth="1"/>
    <col min="12071" max="12286" width="9.140625" style="135"/>
    <col min="12287" max="12287" width="9.85546875" style="135" bestFit="1" customWidth="1"/>
    <col min="12288" max="12288" width="8.85546875" style="135" bestFit="1" customWidth="1"/>
    <col min="12289" max="12289" width="19.7109375" style="135" bestFit="1" customWidth="1"/>
    <col min="12290" max="12290" width="8.7109375" style="135" bestFit="1" customWidth="1"/>
    <col min="12291" max="12291" width="21.28515625" style="135" bestFit="1" customWidth="1"/>
    <col min="12292" max="12292" width="13.140625" style="135" bestFit="1" customWidth="1"/>
    <col min="12293" max="12293" width="15" style="135" bestFit="1" customWidth="1"/>
    <col min="12294" max="12294" width="20.140625" style="135" customWidth="1"/>
    <col min="12295" max="12295" width="5.5703125" style="135" customWidth="1"/>
    <col min="12296" max="12296" width="5.7109375" style="135" customWidth="1"/>
    <col min="12297" max="12297" width="18.42578125" style="135" bestFit="1" customWidth="1"/>
    <col min="12298" max="12298" width="14.140625" style="135" bestFit="1" customWidth="1"/>
    <col min="12299" max="12299" width="18.42578125" style="135" bestFit="1" customWidth="1"/>
    <col min="12300" max="12300" width="15.85546875" style="135" bestFit="1" customWidth="1"/>
    <col min="12301" max="12301" width="19.140625" style="135" customWidth="1"/>
    <col min="12302" max="12302" width="13.5703125" style="135" bestFit="1" customWidth="1"/>
    <col min="12303" max="12303" width="29.140625" style="135" customWidth="1"/>
    <col min="12304" max="12304" width="14.5703125" style="135" bestFit="1" customWidth="1"/>
    <col min="12305" max="12305" width="34" style="135" bestFit="1" customWidth="1"/>
    <col min="12306" max="12306" width="12" style="135" customWidth="1"/>
    <col min="12307" max="12307" width="15.28515625" style="135" bestFit="1" customWidth="1"/>
    <col min="12308" max="12308" width="15.28515625" style="135" customWidth="1"/>
    <col min="12309" max="12321" width="17.140625" style="135" bestFit="1" customWidth="1"/>
    <col min="12322" max="12322" width="17.5703125" style="135" bestFit="1" customWidth="1"/>
    <col min="12323" max="12324" width="17.140625" style="135" bestFit="1" customWidth="1"/>
    <col min="12325" max="12325" width="18.28515625" style="135" bestFit="1" customWidth="1"/>
    <col min="12326" max="12326" width="0" style="135" hidden="1" customWidth="1"/>
    <col min="12327" max="12542" width="9.140625" style="135"/>
    <col min="12543" max="12543" width="9.85546875" style="135" bestFit="1" customWidth="1"/>
    <col min="12544" max="12544" width="8.85546875" style="135" bestFit="1" customWidth="1"/>
    <col min="12545" max="12545" width="19.7109375" style="135" bestFit="1" customWidth="1"/>
    <col min="12546" max="12546" width="8.7109375" style="135" bestFit="1" customWidth="1"/>
    <col min="12547" max="12547" width="21.28515625" style="135" bestFit="1" customWidth="1"/>
    <col min="12548" max="12548" width="13.140625" style="135" bestFit="1" customWidth="1"/>
    <col min="12549" max="12549" width="15" style="135" bestFit="1" customWidth="1"/>
    <col min="12550" max="12550" width="20.140625" style="135" customWidth="1"/>
    <col min="12551" max="12551" width="5.5703125" style="135" customWidth="1"/>
    <col min="12552" max="12552" width="5.7109375" style="135" customWidth="1"/>
    <col min="12553" max="12553" width="18.42578125" style="135" bestFit="1" customWidth="1"/>
    <col min="12554" max="12554" width="14.140625" style="135" bestFit="1" customWidth="1"/>
    <col min="12555" max="12555" width="18.42578125" style="135" bestFit="1" customWidth="1"/>
    <col min="12556" max="12556" width="15.85546875" style="135" bestFit="1" customWidth="1"/>
    <col min="12557" max="12557" width="19.140625" style="135" customWidth="1"/>
    <col min="12558" max="12558" width="13.5703125" style="135" bestFit="1" customWidth="1"/>
    <col min="12559" max="12559" width="29.140625" style="135" customWidth="1"/>
    <col min="12560" max="12560" width="14.5703125" style="135" bestFit="1" customWidth="1"/>
    <col min="12561" max="12561" width="34" style="135" bestFit="1" customWidth="1"/>
    <col min="12562" max="12562" width="12" style="135" customWidth="1"/>
    <col min="12563" max="12563" width="15.28515625" style="135" bestFit="1" customWidth="1"/>
    <col min="12564" max="12564" width="15.28515625" style="135" customWidth="1"/>
    <col min="12565" max="12577" width="17.140625" style="135" bestFit="1" customWidth="1"/>
    <col min="12578" max="12578" width="17.5703125" style="135" bestFit="1" customWidth="1"/>
    <col min="12579" max="12580" width="17.140625" style="135" bestFit="1" customWidth="1"/>
    <col min="12581" max="12581" width="18.28515625" style="135" bestFit="1" customWidth="1"/>
    <col min="12582" max="12582" width="0" style="135" hidden="1" customWidth="1"/>
    <col min="12583" max="12798" width="9.140625" style="135"/>
    <col min="12799" max="12799" width="9.85546875" style="135" bestFit="1" customWidth="1"/>
    <col min="12800" max="12800" width="8.85546875" style="135" bestFit="1" customWidth="1"/>
    <col min="12801" max="12801" width="19.7109375" style="135" bestFit="1" customWidth="1"/>
    <col min="12802" max="12802" width="8.7109375" style="135" bestFit="1" customWidth="1"/>
    <col min="12803" max="12803" width="21.28515625" style="135" bestFit="1" customWidth="1"/>
    <col min="12804" max="12804" width="13.140625" style="135" bestFit="1" customWidth="1"/>
    <col min="12805" max="12805" width="15" style="135" bestFit="1" customWidth="1"/>
    <col min="12806" max="12806" width="20.140625" style="135" customWidth="1"/>
    <col min="12807" max="12807" width="5.5703125" style="135" customWidth="1"/>
    <col min="12808" max="12808" width="5.7109375" style="135" customWidth="1"/>
    <col min="12809" max="12809" width="18.42578125" style="135" bestFit="1" customWidth="1"/>
    <col min="12810" max="12810" width="14.140625" style="135" bestFit="1" customWidth="1"/>
    <col min="12811" max="12811" width="18.42578125" style="135" bestFit="1" customWidth="1"/>
    <col min="12812" max="12812" width="15.85546875" style="135" bestFit="1" customWidth="1"/>
    <col min="12813" max="12813" width="19.140625" style="135" customWidth="1"/>
    <col min="12814" max="12814" width="13.5703125" style="135" bestFit="1" customWidth="1"/>
    <col min="12815" max="12815" width="29.140625" style="135" customWidth="1"/>
    <col min="12816" max="12816" width="14.5703125" style="135" bestFit="1" customWidth="1"/>
    <col min="12817" max="12817" width="34" style="135" bestFit="1" customWidth="1"/>
    <col min="12818" max="12818" width="12" style="135" customWidth="1"/>
    <col min="12819" max="12819" width="15.28515625" style="135" bestFit="1" customWidth="1"/>
    <col min="12820" max="12820" width="15.28515625" style="135" customWidth="1"/>
    <col min="12821" max="12833" width="17.140625" style="135" bestFit="1" customWidth="1"/>
    <col min="12834" max="12834" width="17.5703125" style="135" bestFit="1" customWidth="1"/>
    <col min="12835" max="12836" width="17.140625" style="135" bestFit="1" customWidth="1"/>
    <col min="12837" max="12837" width="18.28515625" style="135" bestFit="1" customWidth="1"/>
    <col min="12838" max="12838" width="0" style="135" hidden="1" customWidth="1"/>
    <col min="12839" max="13054" width="9.140625" style="135"/>
    <col min="13055" max="13055" width="9.85546875" style="135" bestFit="1" customWidth="1"/>
    <col min="13056" max="13056" width="8.85546875" style="135" bestFit="1" customWidth="1"/>
    <col min="13057" max="13057" width="19.7109375" style="135" bestFit="1" customWidth="1"/>
    <col min="13058" max="13058" width="8.7109375" style="135" bestFit="1" customWidth="1"/>
    <col min="13059" max="13059" width="21.28515625" style="135" bestFit="1" customWidth="1"/>
    <col min="13060" max="13060" width="13.140625" style="135" bestFit="1" customWidth="1"/>
    <col min="13061" max="13061" width="15" style="135" bestFit="1" customWidth="1"/>
    <col min="13062" max="13062" width="20.140625" style="135" customWidth="1"/>
    <col min="13063" max="13063" width="5.5703125" style="135" customWidth="1"/>
    <col min="13064" max="13064" width="5.7109375" style="135" customWidth="1"/>
    <col min="13065" max="13065" width="18.42578125" style="135" bestFit="1" customWidth="1"/>
    <col min="13066" max="13066" width="14.140625" style="135" bestFit="1" customWidth="1"/>
    <col min="13067" max="13067" width="18.42578125" style="135" bestFit="1" customWidth="1"/>
    <col min="13068" max="13068" width="15.85546875" style="135" bestFit="1" customWidth="1"/>
    <col min="13069" max="13069" width="19.140625" style="135" customWidth="1"/>
    <col min="13070" max="13070" width="13.5703125" style="135" bestFit="1" customWidth="1"/>
    <col min="13071" max="13071" width="29.140625" style="135" customWidth="1"/>
    <col min="13072" max="13072" width="14.5703125" style="135" bestFit="1" customWidth="1"/>
    <col min="13073" max="13073" width="34" style="135" bestFit="1" customWidth="1"/>
    <col min="13074" max="13074" width="12" style="135" customWidth="1"/>
    <col min="13075" max="13075" width="15.28515625" style="135" bestFit="1" customWidth="1"/>
    <col min="13076" max="13076" width="15.28515625" style="135" customWidth="1"/>
    <col min="13077" max="13089" width="17.140625" style="135" bestFit="1" customWidth="1"/>
    <col min="13090" max="13090" width="17.5703125" style="135" bestFit="1" customWidth="1"/>
    <col min="13091" max="13092" width="17.140625" style="135" bestFit="1" customWidth="1"/>
    <col min="13093" max="13093" width="18.28515625" style="135" bestFit="1" customWidth="1"/>
    <col min="13094" max="13094" width="0" style="135" hidden="1" customWidth="1"/>
    <col min="13095" max="13310" width="9.140625" style="135"/>
    <col min="13311" max="13311" width="9.85546875" style="135" bestFit="1" customWidth="1"/>
    <col min="13312" max="13312" width="8.85546875" style="135" bestFit="1" customWidth="1"/>
    <col min="13313" max="13313" width="19.7109375" style="135" bestFit="1" customWidth="1"/>
    <col min="13314" max="13314" width="8.7109375" style="135" bestFit="1" customWidth="1"/>
    <col min="13315" max="13315" width="21.28515625" style="135" bestFit="1" customWidth="1"/>
    <col min="13316" max="13316" width="13.140625" style="135" bestFit="1" customWidth="1"/>
    <col min="13317" max="13317" width="15" style="135" bestFit="1" customWidth="1"/>
    <col min="13318" max="13318" width="20.140625" style="135" customWidth="1"/>
    <col min="13319" max="13319" width="5.5703125" style="135" customWidth="1"/>
    <col min="13320" max="13320" width="5.7109375" style="135" customWidth="1"/>
    <col min="13321" max="13321" width="18.42578125" style="135" bestFit="1" customWidth="1"/>
    <col min="13322" max="13322" width="14.140625" style="135" bestFit="1" customWidth="1"/>
    <col min="13323" max="13323" width="18.42578125" style="135" bestFit="1" customWidth="1"/>
    <col min="13324" max="13324" width="15.85546875" style="135" bestFit="1" customWidth="1"/>
    <col min="13325" max="13325" width="19.140625" style="135" customWidth="1"/>
    <col min="13326" max="13326" width="13.5703125" style="135" bestFit="1" customWidth="1"/>
    <col min="13327" max="13327" width="29.140625" style="135" customWidth="1"/>
    <col min="13328" max="13328" width="14.5703125" style="135" bestFit="1" customWidth="1"/>
    <col min="13329" max="13329" width="34" style="135" bestFit="1" customWidth="1"/>
    <col min="13330" max="13330" width="12" style="135" customWidth="1"/>
    <col min="13331" max="13331" width="15.28515625" style="135" bestFit="1" customWidth="1"/>
    <col min="13332" max="13332" width="15.28515625" style="135" customWidth="1"/>
    <col min="13333" max="13345" width="17.140625" style="135" bestFit="1" customWidth="1"/>
    <col min="13346" max="13346" width="17.5703125" style="135" bestFit="1" customWidth="1"/>
    <col min="13347" max="13348" width="17.140625" style="135" bestFit="1" customWidth="1"/>
    <col min="13349" max="13349" width="18.28515625" style="135" bestFit="1" customWidth="1"/>
    <col min="13350" max="13350" width="0" style="135" hidden="1" customWidth="1"/>
    <col min="13351" max="13566" width="9.140625" style="135"/>
    <col min="13567" max="13567" width="9.85546875" style="135" bestFit="1" customWidth="1"/>
    <col min="13568" max="13568" width="8.85546875" style="135" bestFit="1" customWidth="1"/>
    <col min="13569" max="13569" width="19.7109375" style="135" bestFit="1" customWidth="1"/>
    <col min="13570" max="13570" width="8.7109375" style="135" bestFit="1" customWidth="1"/>
    <col min="13571" max="13571" width="21.28515625" style="135" bestFit="1" customWidth="1"/>
    <col min="13572" max="13572" width="13.140625" style="135" bestFit="1" customWidth="1"/>
    <col min="13573" max="13573" width="15" style="135" bestFit="1" customWidth="1"/>
    <col min="13574" max="13574" width="20.140625" style="135" customWidth="1"/>
    <col min="13575" max="13575" width="5.5703125" style="135" customWidth="1"/>
    <col min="13576" max="13576" width="5.7109375" style="135" customWidth="1"/>
    <col min="13577" max="13577" width="18.42578125" style="135" bestFit="1" customWidth="1"/>
    <col min="13578" max="13578" width="14.140625" style="135" bestFit="1" customWidth="1"/>
    <col min="13579" max="13579" width="18.42578125" style="135" bestFit="1" customWidth="1"/>
    <col min="13580" max="13580" width="15.85546875" style="135" bestFit="1" customWidth="1"/>
    <col min="13581" max="13581" width="19.140625" style="135" customWidth="1"/>
    <col min="13582" max="13582" width="13.5703125" style="135" bestFit="1" customWidth="1"/>
    <col min="13583" max="13583" width="29.140625" style="135" customWidth="1"/>
    <col min="13584" max="13584" width="14.5703125" style="135" bestFit="1" customWidth="1"/>
    <col min="13585" max="13585" width="34" style="135" bestFit="1" customWidth="1"/>
    <col min="13586" max="13586" width="12" style="135" customWidth="1"/>
    <col min="13587" max="13587" width="15.28515625" style="135" bestFit="1" customWidth="1"/>
    <col min="13588" max="13588" width="15.28515625" style="135" customWidth="1"/>
    <col min="13589" max="13601" width="17.140625" style="135" bestFit="1" customWidth="1"/>
    <col min="13602" max="13602" width="17.5703125" style="135" bestFit="1" customWidth="1"/>
    <col min="13603" max="13604" width="17.140625" style="135" bestFit="1" customWidth="1"/>
    <col min="13605" max="13605" width="18.28515625" style="135" bestFit="1" customWidth="1"/>
    <col min="13606" max="13606" width="0" style="135" hidden="1" customWidth="1"/>
    <col min="13607" max="13822" width="9.140625" style="135"/>
    <col min="13823" max="13823" width="9.85546875" style="135" bestFit="1" customWidth="1"/>
    <col min="13824" max="13824" width="8.85546875" style="135" bestFit="1" customWidth="1"/>
    <col min="13825" max="13825" width="19.7109375" style="135" bestFit="1" customWidth="1"/>
    <col min="13826" max="13826" width="8.7109375" style="135" bestFit="1" customWidth="1"/>
    <col min="13827" max="13827" width="21.28515625" style="135" bestFit="1" customWidth="1"/>
    <col min="13828" max="13828" width="13.140625" style="135" bestFit="1" customWidth="1"/>
    <col min="13829" max="13829" width="15" style="135" bestFit="1" customWidth="1"/>
    <col min="13830" max="13830" width="20.140625" style="135" customWidth="1"/>
    <col min="13831" max="13831" width="5.5703125" style="135" customWidth="1"/>
    <col min="13832" max="13832" width="5.7109375" style="135" customWidth="1"/>
    <col min="13833" max="13833" width="18.42578125" style="135" bestFit="1" customWidth="1"/>
    <col min="13834" max="13834" width="14.140625" style="135" bestFit="1" customWidth="1"/>
    <col min="13835" max="13835" width="18.42578125" style="135" bestFit="1" customWidth="1"/>
    <col min="13836" max="13836" width="15.85546875" style="135" bestFit="1" customWidth="1"/>
    <col min="13837" max="13837" width="19.140625" style="135" customWidth="1"/>
    <col min="13838" max="13838" width="13.5703125" style="135" bestFit="1" customWidth="1"/>
    <col min="13839" max="13839" width="29.140625" style="135" customWidth="1"/>
    <col min="13840" max="13840" width="14.5703125" style="135" bestFit="1" customWidth="1"/>
    <col min="13841" max="13841" width="34" style="135" bestFit="1" customWidth="1"/>
    <col min="13842" max="13842" width="12" style="135" customWidth="1"/>
    <col min="13843" max="13843" width="15.28515625" style="135" bestFit="1" customWidth="1"/>
    <col min="13844" max="13844" width="15.28515625" style="135" customWidth="1"/>
    <col min="13845" max="13857" width="17.140625" style="135" bestFit="1" customWidth="1"/>
    <col min="13858" max="13858" width="17.5703125" style="135" bestFit="1" customWidth="1"/>
    <col min="13859" max="13860" width="17.140625" style="135" bestFit="1" customWidth="1"/>
    <col min="13861" max="13861" width="18.28515625" style="135" bestFit="1" customWidth="1"/>
    <col min="13862" max="13862" width="0" style="135" hidden="1" customWidth="1"/>
    <col min="13863" max="14078" width="9.140625" style="135"/>
    <col min="14079" max="14079" width="9.85546875" style="135" bestFit="1" customWidth="1"/>
    <col min="14080" max="14080" width="8.85546875" style="135" bestFit="1" customWidth="1"/>
    <col min="14081" max="14081" width="19.7109375" style="135" bestFit="1" customWidth="1"/>
    <col min="14082" max="14082" width="8.7109375" style="135" bestFit="1" customWidth="1"/>
    <col min="14083" max="14083" width="21.28515625" style="135" bestFit="1" customWidth="1"/>
    <col min="14084" max="14084" width="13.140625" style="135" bestFit="1" customWidth="1"/>
    <col min="14085" max="14085" width="15" style="135" bestFit="1" customWidth="1"/>
    <col min="14086" max="14086" width="20.140625" style="135" customWidth="1"/>
    <col min="14087" max="14087" width="5.5703125" style="135" customWidth="1"/>
    <col min="14088" max="14088" width="5.7109375" style="135" customWidth="1"/>
    <col min="14089" max="14089" width="18.42578125" style="135" bestFit="1" customWidth="1"/>
    <col min="14090" max="14090" width="14.140625" style="135" bestFit="1" customWidth="1"/>
    <col min="14091" max="14091" width="18.42578125" style="135" bestFit="1" customWidth="1"/>
    <col min="14092" max="14092" width="15.85546875" style="135" bestFit="1" customWidth="1"/>
    <col min="14093" max="14093" width="19.140625" style="135" customWidth="1"/>
    <col min="14094" max="14094" width="13.5703125" style="135" bestFit="1" customWidth="1"/>
    <col min="14095" max="14095" width="29.140625" style="135" customWidth="1"/>
    <col min="14096" max="14096" width="14.5703125" style="135" bestFit="1" customWidth="1"/>
    <col min="14097" max="14097" width="34" style="135" bestFit="1" customWidth="1"/>
    <col min="14098" max="14098" width="12" style="135" customWidth="1"/>
    <col min="14099" max="14099" width="15.28515625" style="135" bestFit="1" customWidth="1"/>
    <col min="14100" max="14100" width="15.28515625" style="135" customWidth="1"/>
    <col min="14101" max="14113" width="17.140625" style="135" bestFit="1" customWidth="1"/>
    <col min="14114" max="14114" width="17.5703125" style="135" bestFit="1" customWidth="1"/>
    <col min="14115" max="14116" width="17.140625" style="135" bestFit="1" customWidth="1"/>
    <col min="14117" max="14117" width="18.28515625" style="135" bestFit="1" customWidth="1"/>
    <col min="14118" max="14118" width="0" style="135" hidden="1" customWidth="1"/>
    <col min="14119" max="14334" width="9.140625" style="135"/>
    <col min="14335" max="14335" width="9.85546875" style="135" bestFit="1" customWidth="1"/>
    <col min="14336" max="14336" width="8.85546875" style="135" bestFit="1" customWidth="1"/>
    <col min="14337" max="14337" width="19.7109375" style="135" bestFit="1" customWidth="1"/>
    <col min="14338" max="14338" width="8.7109375" style="135" bestFit="1" customWidth="1"/>
    <col min="14339" max="14339" width="21.28515625" style="135" bestFit="1" customWidth="1"/>
    <col min="14340" max="14340" width="13.140625" style="135" bestFit="1" customWidth="1"/>
    <col min="14341" max="14341" width="15" style="135" bestFit="1" customWidth="1"/>
    <col min="14342" max="14342" width="20.140625" style="135" customWidth="1"/>
    <col min="14343" max="14343" width="5.5703125" style="135" customWidth="1"/>
    <col min="14344" max="14344" width="5.7109375" style="135" customWidth="1"/>
    <col min="14345" max="14345" width="18.42578125" style="135" bestFit="1" customWidth="1"/>
    <col min="14346" max="14346" width="14.140625" style="135" bestFit="1" customWidth="1"/>
    <col min="14347" max="14347" width="18.42578125" style="135" bestFit="1" customWidth="1"/>
    <col min="14348" max="14348" width="15.85546875" style="135" bestFit="1" customWidth="1"/>
    <col min="14349" max="14349" width="19.140625" style="135" customWidth="1"/>
    <col min="14350" max="14350" width="13.5703125" style="135" bestFit="1" customWidth="1"/>
    <col min="14351" max="14351" width="29.140625" style="135" customWidth="1"/>
    <col min="14352" max="14352" width="14.5703125" style="135" bestFit="1" customWidth="1"/>
    <col min="14353" max="14353" width="34" style="135" bestFit="1" customWidth="1"/>
    <col min="14354" max="14354" width="12" style="135" customWidth="1"/>
    <col min="14355" max="14355" width="15.28515625" style="135" bestFit="1" customWidth="1"/>
    <col min="14356" max="14356" width="15.28515625" style="135" customWidth="1"/>
    <col min="14357" max="14369" width="17.140625" style="135" bestFit="1" customWidth="1"/>
    <col min="14370" max="14370" width="17.5703125" style="135" bestFit="1" customWidth="1"/>
    <col min="14371" max="14372" width="17.140625" style="135" bestFit="1" customWidth="1"/>
    <col min="14373" max="14373" width="18.28515625" style="135" bestFit="1" customWidth="1"/>
    <col min="14374" max="14374" width="0" style="135" hidden="1" customWidth="1"/>
    <col min="14375" max="14590" width="9.140625" style="135"/>
    <col min="14591" max="14591" width="9.85546875" style="135" bestFit="1" customWidth="1"/>
    <col min="14592" max="14592" width="8.85546875" style="135" bestFit="1" customWidth="1"/>
    <col min="14593" max="14593" width="19.7109375" style="135" bestFit="1" customWidth="1"/>
    <col min="14594" max="14594" width="8.7109375" style="135" bestFit="1" customWidth="1"/>
    <col min="14595" max="14595" width="21.28515625" style="135" bestFit="1" customWidth="1"/>
    <col min="14596" max="14596" width="13.140625" style="135" bestFit="1" customWidth="1"/>
    <col min="14597" max="14597" width="15" style="135" bestFit="1" customWidth="1"/>
    <col min="14598" max="14598" width="20.140625" style="135" customWidth="1"/>
    <col min="14599" max="14599" width="5.5703125" style="135" customWidth="1"/>
    <col min="14600" max="14600" width="5.7109375" style="135" customWidth="1"/>
    <col min="14601" max="14601" width="18.42578125" style="135" bestFit="1" customWidth="1"/>
    <col min="14602" max="14602" width="14.140625" style="135" bestFit="1" customWidth="1"/>
    <col min="14603" max="14603" width="18.42578125" style="135" bestFit="1" customWidth="1"/>
    <col min="14604" max="14604" width="15.85546875" style="135" bestFit="1" customWidth="1"/>
    <col min="14605" max="14605" width="19.140625" style="135" customWidth="1"/>
    <col min="14606" max="14606" width="13.5703125" style="135" bestFit="1" customWidth="1"/>
    <col min="14607" max="14607" width="29.140625" style="135" customWidth="1"/>
    <col min="14608" max="14608" width="14.5703125" style="135" bestFit="1" customWidth="1"/>
    <col min="14609" max="14609" width="34" style="135" bestFit="1" customWidth="1"/>
    <col min="14610" max="14610" width="12" style="135" customWidth="1"/>
    <col min="14611" max="14611" width="15.28515625" style="135" bestFit="1" customWidth="1"/>
    <col min="14612" max="14612" width="15.28515625" style="135" customWidth="1"/>
    <col min="14613" max="14625" width="17.140625" style="135" bestFit="1" customWidth="1"/>
    <col min="14626" max="14626" width="17.5703125" style="135" bestFit="1" customWidth="1"/>
    <col min="14627" max="14628" width="17.140625" style="135" bestFit="1" customWidth="1"/>
    <col min="14629" max="14629" width="18.28515625" style="135" bestFit="1" customWidth="1"/>
    <col min="14630" max="14630" width="0" style="135" hidden="1" customWidth="1"/>
    <col min="14631" max="14846" width="9.140625" style="135"/>
    <col min="14847" max="14847" width="9.85546875" style="135" bestFit="1" customWidth="1"/>
    <col min="14848" max="14848" width="8.85546875" style="135" bestFit="1" customWidth="1"/>
    <col min="14849" max="14849" width="19.7109375" style="135" bestFit="1" customWidth="1"/>
    <col min="14850" max="14850" width="8.7109375" style="135" bestFit="1" customWidth="1"/>
    <col min="14851" max="14851" width="21.28515625" style="135" bestFit="1" customWidth="1"/>
    <col min="14852" max="14852" width="13.140625" style="135" bestFit="1" customWidth="1"/>
    <col min="14853" max="14853" width="15" style="135" bestFit="1" customWidth="1"/>
    <col min="14854" max="14854" width="20.140625" style="135" customWidth="1"/>
    <col min="14855" max="14855" width="5.5703125" style="135" customWidth="1"/>
    <col min="14856" max="14856" width="5.7109375" style="135" customWidth="1"/>
    <col min="14857" max="14857" width="18.42578125" style="135" bestFit="1" customWidth="1"/>
    <col min="14858" max="14858" width="14.140625" style="135" bestFit="1" customWidth="1"/>
    <col min="14859" max="14859" width="18.42578125" style="135" bestFit="1" customWidth="1"/>
    <col min="14860" max="14860" width="15.85546875" style="135" bestFit="1" customWidth="1"/>
    <col min="14861" max="14861" width="19.140625" style="135" customWidth="1"/>
    <col min="14862" max="14862" width="13.5703125" style="135" bestFit="1" customWidth="1"/>
    <col min="14863" max="14863" width="29.140625" style="135" customWidth="1"/>
    <col min="14864" max="14864" width="14.5703125" style="135" bestFit="1" customWidth="1"/>
    <col min="14865" max="14865" width="34" style="135" bestFit="1" customWidth="1"/>
    <col min="14866" max="14866" width="12" style="135" customWidth="1"/>
    <col min="14867" max="14867" width="15.28515625" style="135" bestFit="1" customWidth="1"/>
    <col min="14868" max="14868" width="15.28515625" style="135" customWidth="1"/>
    <col min="14869" max="14881" width="17.140625" style="135" bestFit="1" customWidth="1"/>
    <col min="14882" max="14882" width="17.5703125" style="135" bestFit="1" customWidth="1"/>
    <col min="14883" max="14884" width="17.140625" style="135" bestFit="1" customWidth="1"/>
    <col min="14885" max="14885" width="18.28515625" style="135" bestFit="1" customWidth="1"/>
    <col min="14886" max="14886" width="0" style="135" hidden="1" customWidth="1"/>
    <col min="14887" max="15102" width="9.140625" style="135"/>
    <col min="15103" max="15103" width="9.85546875" style="135" bestFit="1" customWidth="1"/>
    <col min="15104" max="15104" width="8.85546875" style="135" bestFit="1" customWidth="1"/>
    <col min="15105" max="15105" width="19.7109375" style="135" bestFit="1" customWidth="1"/>
    <col min="15106" max="15106" width="8.7109375" style="135" bestFit="1" customWidth="1"/>
    <col min="15107" max="15107" width="21.28515625" style="135" bestFit="1" customWidth="1"/>
    <col min="15108" max="15108" width="13.140625" style="135" bestFit="1" customWidth="1"/>
    <col min="15109" max="15109" width="15" style="135" bestFit="1" customWidth="1"/>
    <col min="15110" max="15110" width="20.140625" style="135" customWidth="1"/>
    <col min="15111" max="15111" width="5.5703125" style="135" customWidth="1"/>
    <col min="15112" max="15112" width="5.7109375" style="135" customWidth="1"/>
    <col min="15113" max="15113" width="18.42578125" style="135" bestFit="1" customWidth="1"/>
    <col min="15114" max="15114" width="14.140625" style="135" bestFit="1" customWidth="1"/>
    <col min="15115" max="15115" width="18.42578125" style="135" bestFit="1" customWidth="1"/>
    <col min="15116" max="15116" width="15.85546875" style="135" bestFit="1" customWidth="1"/>
    <col min="15117" max="15117" width="19.140625" style="135" customWidth="1"/>
    <col min="15118" max="15118" width="13.5703125" style="135" bestFit="1" customWidth="1"/>
    <col min="15119" max="15119" width="29.140625" style="135" customWidth="1"/>
    <col min="15120" max="15120" width="14.5703125" style="135" bestFit="1" customWidth="1"/>
    <col min="15121" max="15121" width="34" style="135" bestFit="1" customWidth="1"/>
    <col min="15122" max="15122" width="12" style="135" customWidth="1"/>
    <col min="15123" max="15123" width="15.28515625" style="135" bestFit="1" customWidth="1"/>
    <col min="15124" max="15124" width="15.28515625" style="135" customWidth="1"/>
    <col min="15125" max="15137" width="17.140625" style="135" bestFit="1" customWidth="1"/>
    <col min="15138" max="15138" width="17.5703125" style="135" bestFit="1" customWidth="1"/>
    <col min="15139" max="15140" width="17.140625" style="135" bestFit="1" customWidth="1"/>
    <col min="15141" max="15141" width="18.28515625" style="135" bestFit="1" customWidth="1"/>
    <col min="15142" max="15142" width="0" style="135" hidden="1" customWidth="1"/>
    <col min="15143" max="15358" width="9.140625" style="135"/>
    <col min="15359" max="15359" width="9.85546875" style="135" bestFit="1" customWidth="1"/>
    <col min="15360" max="15360" width="8.85546875" style="135" bestFit="1" customWidth="1"/>
    <col min="15361" max="15361" width="19.7109375" style="135" bestFit="1" customWidth="1"/>
    <col min="15362" max="15362" width="8.7109375" style="135" bestFit="1" customWidth="1"/>
    <col min="15363" max="15363" width="21.28515625" style="135" bestFit="1" customWidth="1"/>
    <col min="15364" max="15364" width="13.140625" style="135" bestFit="1" customWidth="1"/>
    <col min="15365" max="15365" width="15" style="135" bestFit="1" customWidth="1"/>
    <col min="15366" max="15366" width="20.140625" style="135" customWidth="1"/>
    <col min="15367" max="15367" width="5.5703125" style="135" customWidth="1"/>
    <col min="15368" max="15368" width="5.7109375" style="135" customWidth="1"/>
    <col min="15369" max="15369" width="18.42578125" style="135" bestFit="1" customWidth="1"/>
    <col min="15370" max="15370" width="14.140625" style="135" bestFit="1" customWidth="1"/>
    <col min="15371" max="15371" width="18.42578125" style="135" bestFit="1" customWidth="1"/>
    <col min="15372" max="15372" width="15.85546875" style="135" bestFit="1" customWidth="1"/>
    <col min="15373" max="15373" width="19.140625" style="135" customWidth="1"/>
    <col min="15374" max="15374" width="13.5703125" style="135" bestFit="1" customWidth="1"/>
    <col min="15375" max="15375" width="29.140625" style="135" customWidth="1"/>
    <col min="15376" max="15376" width="14.5703125" style="135" bestFit="1" customWidth="1"/>
    <col min="15377" max="15377" width="34" style="135" bestFit="1" customWidth="1"/>
    <col min="15378" max="15378" width="12" style="135" customWidth="1"/>
    <col min="15379" max="15379" width="15.28515625" style="135" bestFit="1" customWidth="1"/>
    <col min="15380" max="15380" width="15.28515625" style="135" customWidth="1"/>
    <col min="15381" max="15393" width="17.140625" style="135" bestFit="1" customWidth="1"/>
    <col min="15394" max="15394" width="17.5703125" style="135" bestFit="1" customWidth="1"/>
    <col min="15395" max="15396" width="17.140625" style="135" bestFit="1" customWidth="1"/>
    <col min="15397" max="15397" width="18.28515625" style="135" bestFit="1" customWidth="1"/>
    <col min="15398" max="15398" width="0" style="135" hidden="1" customWidth="1"/>
    <col min="15399" max="15614" width="9.140625" style="135"/>
    <col min="15615" max="15615" width="9.85546875" style="135" bestFit="1" customWidth="1"/>
    <col min="15616" max="15616" width="8.85546875" style="135" bestFit="1" customWidth="1"/>
    <col min="15617" max="15617" width="19.7109375" style="135" bestFit="1" customWidth="1"/>
    <col min="15618" max="15618" width="8.7109375" style="135" bestFit="1" customWidth="1"/>
    <col min="15619" max="15619" width="21.28515625" style="135" bestFit="1" customWidth="1"/>
    <col min="15620" max="15620" width="13.140625" style="135" bestFit="1" customWidth="1"/>
    <col min="15621" max="15621" width="15" style="135" bestFit="1" customWidth="1"/>
    <col min="15622" max="15622" width="20.140625" style="135" customWidth="1"/>
    <col min="15623" max="15623" width="5.5703125" style="135" customWidth="1"/>
    <col min="15624" max="15624" width="5.7109375" style="135" customWidth="1"/>
    <col min="15625" max="15625" width="18.42578125" style="135" bestFit="1" customWidth="1"/>
    <col min="15626" max="15626" width="14.140625" style="135" bestFit="1" customWidth="1"/>
    <col min="15627" max="15627" width="18.42578125" style="135" bestFit="1" customWidth="1"/>
    <col min="15628" max="15628" width="15.85546875" style="135" bestFit="1" customWidth="1"/>
    <col min="15629" max="15629" width="19.140625" style="135" customWidth="1"/>
    <col min="15630" max="15630" width="13.5703125" style="135" bestFit="1" customWidth="1"/>
    <col min="15631" max="15631" width="29.140625" style="135" customWidth="1"/>
    <col min="15632" max="15632" width="14.5703125" style="135" bestFit="1" customWidth="1"/>
    <col min="15633" max="15633" width="34" style="135" bestFit="1" customWidth="1"/>
    <col min="15634" max="15634" width="12" style="135" customWidth="1"/>
    <col min="15635" max="15635" width="15.28515625" style="135" bestFit="1" customWidth="1"/>
    <col min="15636" max="15636" width="15.28515625" style="135" customWidth="1"/>
    <col min="15637" max="15649" width="17.140625" style="135" bestFit="1" customWidth="1"/>
    <col min="15650" max="15650" width="17.5703125" style="135" bestFit="1" customWidth="1"/>
    <col min="15651" max="15652" width="17.140625" style="135" bestFit="1" customWidth="1"/>
    <col min="15653" max="15653" width="18.28515625" style="135" bestFit="1" customWidth="1"/>
    <col min="15654" max="15654" width="0" style="135" hidden="1" customWidth="1"/>
    <col min="15655" max="15870" width="9.140625" style="135"/>
    <col min="15871" max="15871" width="9.85546875" style="135" bestFit="1" customWidth="1"/>
    <col min="15872" max="15872" width="8.85546875" style="135" bestFit="1" customWidth="1"/>
    <col min="15873" max="15873" width="19.7109375" style="135" bestFit="1" customWidth="1"/>
    <col min="15874" max="15874" width="8.7109375" style="135" bestFit="1" customWidth="1"/>
    <col min="15875" max="15875" width="21.28515625" style="135" bestFit="1" customWidth="1"/>
    <col min="15876" max="15876" width="13.140625" style="135" bestFit="1" customWidth="1"/>
    <col min="15877" max="15877" width="15" style="135" bestFit="1" customWidth="1"/>
    <col min="15878" max="15878" width="20.140625" style="135" customWidth="1"/>
    <col min="15879" max="15879" width="5.5703125" style="135" customWidth="1"/>
    <col min="15880" max="15880" width="5.7109375" style="135" customWidth="1"/>
    <col min="15881" max="15881" width="18.42578125" style="135" bestFit="1" customWidth="1"/>
    <col min="15882" max="15882" width="14.140625" style="135" bestFit="1" customWidth="1"/>
    <col min="15883" max="15883" width="18.42578125" style="135" bestFit="1" customWidth="1"/>
    <col min="15884" max="15884" width="15.85546875" style="135" bestFit="1" customWidth="1"/>
    <col min="15885" max="15885" width="19.140625" style="135" customWidth="1"/>
    <col min="15886" max="15886" width="13.5703125" style="135" bestFit="1" customWidth="1"/>
    <col min="15887" max="15887" width="29.140625" style="135" customWidth="1"/>
    <col min="15888" max="15888" width="14.5703125" style="135" bestFit="1" customWidth="1"/>
    <col min="15889" max="15889" width="34" style="135" bestFit="1" customWidth="1"/>
    <col min="15890" max="15890" width="12" style="135" customWidth="1"/>
    <col min="15891" max="15891" width="15.28515625" style="135" bestFit="1" customWidth="1"/>
    <col min="15892" max="15892" width="15.28515625" style="135" customWidth="1"/>
    <col min="15893" max="15905" width="17.140625" style="135" bestFit="1" customWidth="1"/>
    <col min="15906" max="15906" width="17.5703125" style="135" bestFit="1" customWidth="1"/>
    <col min="15907" max="15908" width="17.140625" style="135" bestFit="1" customWidth="1"/>
    <col min="15909" max="15909" width="18.28515625" style="135" bestFit="1" customWidth="1"/>
    <col min="15910" max="15910" width="0" style="135" hidden="1" customWidth="1"/>
    <col min="15911" max="16126" width="9.140625" style="135"/>
    <col min="16127" max="16127" width="9.85546875" style="135" bestFit="1" customWidth="1"/>
    <col min="16128" max="16128" width="8.85546875" style="135" bestFit="1" customWidth="1"/>
    <col min="16129" max="16129" width="19.7109375" style="135" bestFit="1" customWidth="1"/>
    <col min="16130" max="16130" width="8.7109375" style="135" bestFit="1" customWidth="1"/>
    <col min="16131" max="16131" width="21.28515625" style="135" bestFit="1" customWidth="1"/>
    <col min="16132" max="16132" width="13.140625" style="135" bestFit="1" customWidth="1"/>
    <col min="16133" max="16133" width="15" style="135" bestFit="1" customWidth="1"/>
    <col min="16134" max="16134" width="20.140625" style="135" customWidth="1"/>
    <col min="16135" max="16135" width="5.5703125" style="135" customWidth="1"/>
    <col min="16136" max="16136" width="5.7109375" style="135" customWidth="1"/>
    <col min="16137" max="16137" width="18.42578125" style="135" bestFit="1" customWidth="1"/>
    <col min="16138" max="16138" width="14.140625" style="135" bestFit="1" customWidth="1"/>
    <col min="16139" max="16139" width="18.42578125" style="135" bestFit="1" customWidth="1"/>
    <col min="16140" max="16140" width="15.85546875" style="135" bestFit="1" customWidth="1"/>
    <col min="16141" max="16141" width="19.140625" style="135" customWidth="1"/>
    <col min="16142" max="16142" width="13.5703125" style="135" bestFit="1" customWidth="1"/>
    <col min="16143" max="16143" width="29.140625" style="135" customWidth="1"/>
    <col min="16144" max="16144" width="14.5703125" style="135" bestFit="1" customWidth="1"/>
    <col min="16145" max="16145" width="34" style="135" bestFit="1" customWidth="1"/>
    <col min="16146" max="16146" width="12" style="135" customWidth="1"/>
    <col min="16147" max="16147" width="15.28515625" style="135" bestFit="1" customWidth="1"/>
    <col min="16148" max="16148" width="15.28515625" style="135" customWidth="1"/>
    <col min="16149" max="16161" width="17.140625" style="135" bestFit="1" customWidth="1"/>
    <col min="16162" max="16162" width="17.5703125" style="135" bestFit="1" customWidth="1"/>
    <col min="16163" max="16164" width="17.140625" style="135" bestFit="1" customWidth="1"/>
    <col min="16165" max="16165" width="18.28515625" style="135" bestFit="1" customWidth="1"/>
    <col min="16166" max="16166" width="0" style="135" hidden="1" customWidth="1"/>
    <col min="16167" max="16384" width="9.140625" style="135"/>
  </cols>
  <sheetData>
    <row r="1" spans="1:39" ht="34.5" customHeight="1" x14ac:dyDescent="0.45">
      <c r="A1" s="269" t="s">
        <v>147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</row>
    <row r="2" spans="1:39" ht="33" x14ac:dyDescent="0.45">
      <c r="A2" s="269" t="s">
        <v>177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</row>
    <row r="3" spans="1:39" ht="20.25" customHeight="1" x14ac:dyDescent="0.45">
      <c r="A3" s="134"/>
      <c r="B3" s="134"/>
      <c r="C3" s="134"/>
      <c r="D3" s="134"/>
      <c r="E3" s="134"/>
      <c r="F3" s="134"/>
      <c r="G3" s="134"/>
      <c r="H3" s="134"/>
      <c r="I3" s="134"/>
      <c r="O3" s="133"/>
      <c r="P3" s="136"/>
      <c r="Q3" s="133"/>
      <c r="R3" s="137"/>
    </row>
    <row r="4" spans="1:39" s="143" customFormat="1" ht="36" x14ac:dyDescent="0.25">
      <c r="A4" s="139" t="s">
        <v>148</v>
      </c>
      <c r="B4" s="139" t="s">
        <v>40</v>
      </c>
      <c r="C4" s="139" t="s">
        <v>149</v>
      </c>
      <c r="D4" s="139" t="s">
        <v>41</v>
      </c>
      <c r="E4" s="139" t="s">
        <v>149</v>
      </c>
      <c r="F4" s="139" t="s">
        <v>150</v>
      </c>
      <c r="G4" s="139" t="s">
        <v>42</v>
      </c>
      <c r="H4" s="139" t="s">
        <v>151</v>
      </c>
      <c r="I4" s="140" t="s">
        <v>152</v>
      </c>
      <c r="J4" s="139" t="s">
        <v>151</v>
      </c>
      <c r="K4" s="139" t="s">
        <v>43</v>
      </c>
      <c r="L4" s="139" t="s">
        <v>151</v>
      </c>
      <c r="M4" s="139" t="s">
        <v>153</v>
      </c>
      <c r="N4" s="139" t="s">
        <v>151</v>
      </c>
      <c r="O4" s="141" t="s">
        <v>154</v>
      </c>
      <c r="P4" s="141" t="s">
        <v>151</v>
      </c>
      <c r="Q4" s="141" t="s">
        <v>155</v>
      </c>
      <c r="R4" s="141" t="s">
        <v>151</v>
      </c>
      <c r="S4" s="141" t="s">
        <v>156</v>
      </c>
      <c r="T4" s="141" t="s">
        <v>157</v>
      </c>
      <c r="U4" s="141" t="s">
        <v>151</v>
      </c>
      <c r="V4" s="141" t="s">
        <v>158</v>
      </c>
      <c r="W4" s="141" t="s">
        <v>159</v>
      </c>
      <c r="X4" s="141" t="s">
        <v>160</v>
      </c>
      <c r="Y4" s="141" t="s">
        <v>161</v>
      </c>
      <c r="Z4" s="141" t="s">
        <v>162</v>
      </c>
      <c r="AA4" s="141" t="s">
        <v>27</v>
      </c>
      <c r="AB4" s="141" t="s">
        <v>28</v>
      </c>
      <c r="AC4" s="141" t="s">
        <v>163</v>
      </c>
      <c r="AD4" s="141" t="s">
        <v>30</v>
      </c>
      <c r="AE4" s="141" t="s">
        <v>31</v>
      </c>
      <c r="AF4" s="141" t="s">
        <v>32</v>
      </c>
      <c r="AG4" s="141" t="s">
        <v>164</v>
      </c>
      <c r="AH4" s="141" t="s">
        <v>34</v>
      </c>
      <c r="AI4" s="141" t="s">
        <v>35</v>
      </c>
      <c r="AJ4" s="141" t="s">
        <v>36</v>
      </c>
      <c r="AK4" s="141" t="s">
        <v>165</v>
      </c>
      <c r="AL4" s="142" t="s">
        <v>166</v>
      </c>
    </row>
    <row r="5" spans="1:39" ht="36" x14ac:dyDescent="0.2">
      <c r="A5" s="144">
        <v>2023</v>
      </c>
      <c r="B5" s="144">
        <v>37</v>
      </c>
      <c r="C5" s="144" t="s">
        <v>167</v>
      </c>
      <c r="D5" s="144">
        <v>157</v>
      </c>
      <c r="E5" s="144" t="s">
        <v>168</v>
      </c>
      <c r="F5" s="144">
        <v>11</v>
      </c>
      <c r="G5" s="144">
        <v>1</v>
      </c>
      <c r="H5" s="144" t="s">
        <v>169</v>
      </c>
      <c r="I5" s="145" t="s">
        <v>152</v>
      </c>
      <c r="J5" s="144" t="s">
        <v>170</v>
      </c>
      <c r="K5" s="144">
        <v>0</v>
      </c>
      <c r="L5" s="144" t="s">
        <v>170</v>
      </c>
      <c r="M5" s="164">
        <v>1</v>
      </c>
      <c r="N5" s="165" t="s">
        <v>176</v>
      </c>
      <c r="O5" s="146">
        <v>1</v>
      </c>
      <c r="P5" s="147" t="s">
        <v>171</v>
      </c>
      <c r="Q5" s="146">
        <v>11</v>
      </c>
      <c r="R5" s="148" t="s">
        <v>87</v>
      </c>
      <c r="S5" s="162">
        <v>100</v>
      </c>
      <c r="T5" s="162" t="s">
        <v>103</v>
      </c>
      <c r="U5" s="161" t="s">
        <v>113</v>
      </c>
      <c r="V5" s="166">
        <v>489229</v>
      </c>
      <c r="W5" s="166">
        <v>489229</v>
      </c>
      <c r="X5" s="166">
        <v>489229</v>
      </c>
      <c r="Y5" s="167">
        <f>V5+W5+X5</f>
        <v>1467687</v>
      </c>
      <c r="Z5" s="166">
        <v>489229</v>
      </c>
      <c r="AA5" s="166">
        <v>489229</v>
      </c>
      <c r="AB5" s="166">
        <v>489229</v>
      </c>
      <c r="AC5" s="167">
        <f>Z5+AA5+AB5</f>
        <v>1467687</v>
      </c>
      <c r="AD5" s="166">
        <v>489229</v>
      </c>
      <c r="AE5" s="166">
        <v>489229</v>
      </c>
      <c r="AF5" s="166">
        <v>489229</v>
      </c>
      <c r="AG5" s="167">
        <f>AD5+AE5+AF5</f>
        <v>1467687</v>
      </c>
      <c r="AH5" s="166">
        <v>489229</v>
      </c>
      <c r="AI5" s="166">
        <v>489229</v>
      </c>
      <c r="AJ5" s="166">
        <v>489229</v>
      </c>
      <c r="AK5" s="167">
        <f>AH5+AI5+AJ5</f>
        <v>1467687</v>
      </c>
      <c r="AL5" s="174">
        <f>SUM(Y5+AC5+AG5+AK5)</f>
        <v>5870748</v>
      </c>
      <c r="AM5" s="149"/>
    </row>
    <row r="6" spans="1:39" s="133" customFormat="1" ht="48" customHeight="1" x14ac:dyDescent="0.25">
      <c r="A6" s="144">
        <v>2023</v>
      </c>
      <c r="B6" s="144">
        <v>37</v>
      </c>
      <c r="C6" s="144" t="s">
        <v>167</v>
      </c>
      <c r="D6" s="144">
        <v>157</v>
      </c>
      <c r="E6" s="144" t="s">
        <v>168</v>
      </c>
      <c r="F6" s="144">
        <v>11</v>
      </c>
      <c r="G6" s="144">
        <v>1</v>
      </c>
      <c r="H6" s="144" t="s">
        <v>169</v>
      </c>
      <c r="I6" s="150" t="s">
        <v>152</v>
      </c>
      <c r="J6" s="144" t="s">
        <v>170</v>
      </c>
      <c r="K6" s="144">
        <v>0</v>
      </c>
      <c r="L6" s="144" t="s">
        <v>170</v>
      </c>
      <c r="M6" s="164">
        <v>1</v>
      </c>
      <c r="N6" s="165" t="s">
        <v>176</v>
      </c>
      <c r="O6" s="146">
        <v>1</v>
      </c>
      <c r="P6" s="147" t="s">
        <v>171</v>
      </c>
      <c r="Q6" s="146">
        <v>11</v>
      </c>
      <c r="R6" s="148" t="s">
        <v>87</v>
      </c>
      <c r="S6" s="162">
        <v>100</v>
      </c>
      <c r="T6" s="163" t="s">
        <v>104</v>
      </c>
      <c r="U6" s="168" t="s">
        <v>114</v>
      </c>
      <c r="V6" s="170">
        <v>0</v>
      </c>
      <c r="W6" s="170">
        <v>0</v>
      </c>
      <c r="X6" s="170">
        <v>0</v>
      </c>
      <c r="Y6" s="173">
        <f t="shared" ref="Y6:Y35" si="0">SUM(V6:X6)</f>
        <v>0</v>
      </c>
      <c r="Z6" s="170">
        <v>0</v>
      </c>
      <c r="AA6" s="170">
        <v>0</v>
      </c>
      <c r="AB6" s="170">
        <v>0</v>
      </c>
      <c r="AC6" s="173">
        <f t="shared" ref="AC6:AC35" si="1">SUM(Z6:AB6)</f>
        <v>0</v>
      </c>
      <c r="AD6" s="170">
        <v>0</v>
      </c>
      <c r="AE6" s="170">
        <v>0</v>
      </c>
      <c r="AF6" s="170">
        <v>0</v>
      </c>
      <c r="AG6" s="173">
        <f t="shared" ref="AG6:AG35" si="2">SUM(AD6:AF6)</f>
        <v>0</v>
      </c>
      <c r="AH6" s="170">
        <v>0</v>
      </c>
      <c r="AI6" s="170">
        <v>0</v>
      </c>
      <c r="AJ6" s="169">
        <v>489229</v>
      </c>
      <c r="AK6" s="173">
        <f t="shared" ref="AK6:AK35" si="3">SUM(AH6:AJ6)</f>
        <v>489229</v>
      </c>
      <c r="AL6" s="174">
        <f t="shared" ref="AL6:AL35" si="4">SUM(Y6,AC6,AG6,AK6)</f>
        <v>489229</v>
      </c>
      <c r="AM6" s="149"/>
    </row>
    <row r="7" spans="1:39" s="133" customFormat="1" ht="48" customHeight="1" x14ac:dyDescent="0.25">
      <c r="A7" s="144">
        <v>2023</v>
      </c>
      <c r="B7" s="144">
        <v>37</v>
      </c>
      <c r="C7" s="144" t="s">
        <v>167</v>
      </c>
      <c r="D7" s="144">
        <v>157</v>
      </c>
      <c r="E7" s="144" t="s">
        <v>168</v>
      </c>
      <c r="F7" s="144">
        <v>11</v>
      </c>
      <c r="G7" s="144">
        <v>1</v>
      </c>
      <c r="H7" s="144" t="s">
        <v>169</v>
      </c>
      <c r="I7" s="145" t="s">
        <v>152</v>
      </c>
      <c r="J7" s="144" t="s">
        <v>170</v>
      </c>
      <c r="K7" s="144">
        <v>0</v>
      </c>
      <c r="L7" s="144" t="s">
        <v>170</v>
      </c>
      <c r="M7" s="164">
        <v>1</v>
      </c>
      <c r="N7" s="165" t="s">
        <v>176</v>
      </c>
      <c r="O7" s="146">
        <v>1</v>
      </c>
      <c r="P7" s="147" t="s">
        <v>171</v>
      </c>
      <c r="Q7" s="146">
        <v>11</v>
      </c>
      <c r="R7" s="148" t="s">
        <v>87</v>
      </c>
      <c r="S7" s="162">
        <v>100</v>
      </c>
      <c r="T7" s="163" t="s">
        <v>105</v>
      </c>
      <c r="U7" s="168" t="s">
        <v>115</v>
      </c>
      <c r="V7" s="170">
        <f t="shared" ref="V7:X7" si="5">SUM(V4:V4)</f>
        <v>0</v>
      </c>
      <c r="W7" s="170">
        <f t="shared" si="5"/>
        <v>0</v>
      </c>
      <c r="X7" s="170">
        <f t="shared" si="5"/>
        <v>0</v>
      </c>
      <c r="Y7" s="173">
        <f t="shared" si="0"/>
        <v>0</v>
      </c>
      <c r="Z7" s="170">
        <v>0</v>
      </c>
      <c r="AA7" s="170">
        <v>0</v>
      </c>
      <c r="AB7" s="172">
        <v>489229</v>
      </c>
      <c r="AC7" s="173">
        <f t="shared" si="1"/>
        <v>489229</v>
      </c>
      <c r="AD7" s="170">
        <v>0</v>
      </c>
      <c r="AE7" s="170">
        <v>0</v>
      </c>
      <c r="AF7" s="170">
        <v>0</v>
      </c>
      <c r="AG7" s="173">
        <f t="shared" si="2"/>
        <v>0</v>
      </c>
      <c r="AH7" s="170">
        <v>0</v>
      </c>
      <c r="AI7" s="170">
        <v>0</v>
      </c>
      <c r="AJ7" s="170">
        <v>0</v>
      </c>
      <c r="AK7" s="173">
        <f t="shared" si="3"/>
        <v>0</v>
      </c>
      <c r="AL7" s="174">
        <f t="shared" si="4"/>
        <v>489229</v>
      </c>
      <c r="AM7" s="149"/>
    </row>
    <row r="8" spans="1:39" s="133" customFormat="1" ht="48" customHeight="1" x14ac:dyDescent="0.25">
      <c r="A8" s="144">
        <v>2023</v>
      </c>
      <c r="B8" s="144">
        <v>37</v>
      </c>
      <c r="C8" s="144" t="s">
        <v>167</v>
      </c>
      <c r="D8" s="144">
        <v>157</v>
      </c>
      <c r="E8" s="144" t="s">
        <v>168</v>
      </c>
      <c r="F8" s="144">
        <v>11</v>
      </c>
      <c r="G8" s="144">
        <v>1</v>
      </c>
      <c r="H8" s="144" t="s">
        <v>169</v>
      </c>
      <c r="I8" s="145" t="s">
        <v>152</v>
      </c>
      <c r="J8" s="144" t="s">
        <v>170</v>
      </c>
      <c r="K8" s="144">
        <v>0</v>
      </c>
      <c r="L8" s="144" t="s">
        <v>170</v>
      </c>
      <c r="M8" s="164">
        <v>1</v>
      </c>
      <c r="N8" s="165" t="s">
        <v>176</v>
      </c>
      <c r="O8" s="146">
        <v>1</v>
      </c>
      <c r="P8" s="147" t="s">
        <v>171</v>
      </c>
      <c r="Q8" s="146">
        <v>11</v>
      </c>
      <c r="R8" s="148" t="s">
        <v>87</v>
      </c>
      <c r="S8" s="162">
        <v>100</v>
      </c>
      <c r="T8" s="163" t="s">
        <v>106</v>
      </c>
      <c r="U8" s="168" t="s">
        <v>116</v>
      </c>
      <c r="V8" s="172">
        <v>40769.08</v>
      </c>
      <c r="W8" s="172">
        <v>40769.08</v>
      </c>
      <c r="X8" s="172">
        <v>40769.08</v>
      </c>
      <c r="Y8" s="167">
        <f>V8+W8+X8</f>
        <v>122307.24</v>
      </c>
      <c r="Z8" s="172">
        <v>40769.08</v>
      </c>
      <c r="AA8" s="172">
        <v>40769.08</v>
      </c>
      <c r="AB8" s="172">
        <v>40769.08</v>
      </c>
      <c r="AC8" s="167">
        <f>Z8+AA8+AB8</f>
        <v>122307.24</v>
      </c>
      <c r="AD8" s="172">
        <v>40769.08</v>
      </c>
      <c r="AE8" s="172">
        <v>40769.08</v>
      </c>
      <c r="AF8" s="172">
        <v>40769.08</v>
      </c>
      <c r="AG8" s="167">
        <f>AD8+AE8+AF8</f>
        <v>122307.24</v>
      </c>
      <c r="AH8" s="172">
        <v>40769.08</v>
      </c>
      <c r="AI8" s="172">
        <v>40769.08</v>
      </c>
      <c r="AJ8" s="172">
        <v>40769.08</v>
      </c>
      <c r="AK8" s="173">
        <f>AH8+AI8+AJ8</f>
        <v>122307.24</v>
      </c>
      <c r="AL8" s="174">
        <v>489229</v>
      </c>
      <c r="AM8" s="149"/>
    </row>
    <row r="9" spans="1:39" s="133" customFormat="1" ht="48" customHeight="1" x14ac:dyDescent="0.25">
      <c r="A9" s="144">
        <v>2023</v>
      </c>
      <c r="B9" s="144">
        <v>37</v>
      </c>
      <c r="C9" s="144" t="s">
        <v>167</v>
      </c>
      <c r="D9" s="144">
        <v>157</v>
      </c>
      <c r="E9" s="144" t="s">
        <v>168</v>
      </c>
      <c r="F9" s="144">
        <v>11</v>
      </c>
      <c r="G9" s="144">
        <v>1</v>
      </c>
      <c r="H9" s="144" t="s">
        <v>169</v>
      </c>
      <c r="I9" s="145" t="s">
        <v>152</v>
      </c>
      <c r="J9" s="144" t="s">
        <v>170</v>
      </c>
      <c r="K9" s="144">
        <v>0</v>
      </c>
      <c r="L9" s="144" t="s">
        <v>170</v>
      </c>
      <c r="M9" s="164">
        <v>1</v>
      </c>
      <c r="N9" s="165" t="s">
        <v>176</v>
      </c>
      <c r="O9" s="146">
        <v>1</v>
      </c>
      <c r="P9" s="147" t="s">
        <v>171</v>
      </c>
      <c r="Q9" s="146">
        <v>11</v>
      </c>
      <c r="R9" s="148" t="s">
        <v>87</v>
      </c>
      <c r="S9" s="162">
        <v>100</v>
      </c>
      <c r="T9" s="163" t="s">
        <v>107</v>
      </c>
      <c r="U9" s="168" t="s">
        <v>117</v>
      </c>
      <c r="V9" s="166">
        <v>70938.33</v>
      </c>
      <c r="W9" s="166">
        <v>70938.33</v>
      </c>
      <c r="X9" s="166">
        <v>70938.33</v>
      </c>
      <c r="Y9" s="167">
        <f>V9+W9+X9</f>
        <v>212814.99</v>
      </c>
      <c r="Z9" s="166">
        <v>70938.33</v>
      </c>
      <c r="AA9" s="166">
        <v>70938.33</v>
      </c>
      <c r="AB9" s="166">
        <v>70938.33</v>
      </c>
      <c r="AC9" s="167">
        <f>Z9+AA9+AB9</f>
        <v>212814.99</v>
      </c>
      <c r="AD9" s="166">
        <v>70938.33</v>
      </c>
      <c r="AE9" s="166">
        <v>70938.33</v>
      </c>
      <c r="AF9" s="166">
        <v>70938.33</v>
      </c>
      <c r="AG9" s="167">
        <f>AD9+AE9+AF9</f>
        <v>212814.99</v>
      </c>
      <c r="AH9" s="166">
        <v>70938.33</v>
      </c>
      <c r="AI9" s="166">
        <v>70938.33</v>
      </c>
      <c r="AJ9" s="166">
        <v>70938.33</v>
      </c>
      <c r="AK9" s="173">
        <f>AH9+AI9+AJ9</f>
        <v>212814.99</v>
      </c>
      <c r="AL9" s="174">
        <v>851260</v>
      </c>
      <c r="AM9" s="149"/>
    </row>
    <row r="10" spans="1:39" s="133" customFormat="1" ht="48" customHeight="1" x14ac:dyDescent="0.25">
      <c r="A10" s="144">
        <v>2023</v>
      </c>
      <c r="B10" s="144">
        <v>37</v>
      </c>
      <c r="C10" s="144" t="s">
        <v>167</v>
      </c>
      <c r="D10" s="144">
        <v>157</v>
      </c>
      <c r="E10" s="144" t="s">
        <v>168</v>
      </c>
      <c r="F10" s="144">
        <v>11</v>
      </c>
      <c r="G10" s="144">
        <v>1</v>
      </c>
      <c r="H10" s="144" t="s">
        <v>169</v>
      </c>
      <c r="I10" s="145" t="s">
        <v>152</v>
      </c>
      <c r="J10" s="144" t="s">
        <v>170</v>
      </c>
      <c r="K10" s="144">
        <v>0</v>
      </c>
      <c r="L10" s="144" t="s">
        <v>170</v>
      </c>
      <c r="M10" s="164">
        <v>1</v>
      </c>
      <c r="N10" s="165" t="s">
        <v>176</v>
      </c>
      <c r="O10" s="146">
        <v>1</v>
      </c>
      <c r="P10" s="147" t="s">
        <v>171</v>
      </c>
      <c r="Q10" s="146">
        <v>11</v>
      </c>
      <c r="R10" s="148" t="s">
        <v>87</v>
      </c>
      <c r="S10" s="162">
        <v>100</v>
      </c>
      <c r="T10" s="163" t="s">
        <v>108</v>
      </c>
      <c r="U10" s="168" t="s">
        <v>118</v>
      </c>
      <c r="V10" s="166">
        <v>17730.5</v>
      </c>
      <c r="W10" s="166">
        <v>17730.5</v>
      </c>
      <c r="X10" s="166">
        <v>17730.5</v>
      </c>
      <c r="Y10" s="167">
        <f>V10+W10+X10</f>
        <v>53191.5</v>
      </c>
      <c r="Z10" s="166">
        <v>17730.5</v>
      </c>
      <c r="AA10" s="166">
        <v>17730.5</v>
      </c>
      <c r="AB10" s="166">
        <v>17730.5</v>
      </c>
      <c r="AC10" s="167">
        <f>Z10+AA10+AB10</f>
        <v>53191.5</v>
      </c>
      <c r="AD10" s="166">
        <v>17730.5</v>
      </c>
      <c r="AE10" s="166">
        <v>17730.5</v>
      </c>
      <c r="AF10" s="166">
        <v>17730.5</v>
      </c>
      <c r="AG10" s="167">
        <f>AD10+AE10+AF10</f>
        <v>53191.5</v>
      </c>
      <c r="AH10" s="166">
        <v>17730.5</v>
      </c>
      <c r="AI10" s="166">
        <v>17730.5</v>
      </c>
      <c r="AJ10" s="166">
        <v>17730.5</v>
      </c>
      <c r="AK10" s="173">
        <f>AH10+AI10+AJ10</f>
        <v>53191.5</v>
      </c>
      <c r="AL10" s="174">
        <f>Y10+AC10+AG10+AK10</f>
        <v>212766</v>
      </c>
      <c r="AM10" s="149"/>
    </row>
    <row r="11" spans="1:39" s="133" customFormat="1" ht="48" customHeight="1" x14ac:dyDescent="0.25">
      <c r="A11" s="144">
        <v>2023</v>
      </c>
      <c r="B11" s="144">
        <v>37</v>
      </c>
      <c r="C11" s="144" t="s">
        <v>167</v>
      </c>
      <c r="D11" s="144">
        <v>157</v>
      </c>
      <c r="E11" s="144" t="s">
        <v>168</v>
      </c>
      <c r="F11" s="144">
        <v>11</v>
      </c>
      <c r="G11" s="144">
        <v>1</v>
      </c>
      <c r="H11" s="144" t="s">
        <v>169</v>
      </c>
      <c r="I11" s="145" t="s">
        <v>152</v>
      </c>
      <c r="J11" s="144" t="s">
        <v>170</v>
      </c>
      <c r="K11" s="144">
        <v>0</v>
      </c>
      <c r="L11" s="144" t="s">
        <v>170</v>
      </c>
      <c r="M11" s="164">
        <v>1</v>
      </c>
      <c r="N11" s="165" t="s">
        <v>176</v>
      </c>
      <c r="O11" s="146">
        <v>1</v>
      </c>
      <c r="P11" s="147" t="s">
        <v>171</v>
      </c>
      <c r="Q11" s="146">
        <v>11</v>
      </c>
      <c r="R11" s="148" t="s">
        <v>87</v>
      </c>
      <c r="S11" s="162">
        <v>100</v>
      </c>
      <c r="T11" s="183" t="s">
        <v>109</v>
      </c>
      <c r="U11" s="168" t="s">
        <v>113</v>
      </c>
      <c r="V11" s="172">
        <v>3062176.58</v>
      </c>
      <c r="W11" s="172">
        <v>3062176.58</v>
      </c>
      <c r="X11" s="172">
        <v>3062176.58</v>
      </c>
      <c r="Y11" s="167">
        <f>V11+W11+X11</f>
        <v>9186529.7400000002</v>
      </c>
      <c r="Z11" s="172">
        <v>3062176.58</v>
      </c>
      <c r="AA11" s="172">
        <v>3062176.58</v>
      </c>
      <c r="AB11" s="172">
        <v>3062176.58</v>
      </c>
      <c r="AC11" s="167">
        <f>Z11+AA11+AB11</f>
        <v>9186529.7400000002</v>
      </c>
      <c r="AD11" s="172">
        <v>3062176.58</v>
      </c>
      <c r="AE11" s="172">
        <v>3062176.58</v>
      </c>
      <c r="AF11" s="172">
        <v>3062176.58</v>
      </c>
      <c r="AG11" s="167">
        <f>AD11+AE11+AF11</f>
        <v>9186529.7400000002</v>
      </c>
      <c r="AH11" s="172">
        <v>3062176.58</v>
      </c>
      <c r="AI11" s="172">
        <v>3062176.2</v>
      </c>
      <c r="AJ11" s="172">
        <v>3062177</v>
      </c>
      <c r="AK11" s="173">
        <f>AH11+AI11+AJ11</f>
        <v>9186529.7800000012</v>
      </c>
      <c r="AL11" s="174">
        <f>SUM(Y11+AC11+AG11+AK11)</f>
        <v>36746119</v>
      </c>
      <c r="AM11" s="149"/>
    </row>
    <row r="12" spans="1:39" s="133" customFormat="1" ht="48" customHeight="1" x14ac:dyDescent="0.25">
      <c r="A12" s="144">
        <v>2023</v>
      </c>
      <c r="B12" s="144">
        <v>37</v>
      </c>
      <c r="C12" s="144" t="s">
        <v>167</v>
      </c>
      <c r="D12" s="144">
        <v>157</v>
      </c>
      <c r="E12" s="144" t="s">
        <v>168</v>
      </c>
      <c r="F12" s="144">
        <v>11</v>
      </c>
      <c r="G12" s="144">
        <v>1</v>
      </c>
      <c r="H12" s="144" t="s">
        <v>169</v>
      </c>
      <c r="I12" s="145" t="s">
        <v>152</v>
      </c>
      <c r="J12" s="144" t="s">
        <v>170</v>
      </c>
      <c r="K12" s="144">
        <v>0</v>
      </c>
      <c r="L12" s="144" t="s">
        <v>170</v>
      </c>
      <c r="M12" s="164">
        <v>1</v>
      </c>
      <c r="N12" s="165" t="s">
        <v>176</v>
      </c>
      <c r="O12" s="146">
        <v>1</v>
      </c>
      <c r="P12" s="147" t="s">
        <v>171</v>
      </c>
      <c r="Q12" s="146">
        <v>11</v>
      </c>
      <c r="R12" s="148" t="s">
        <v>87</v>
      </c>
      <c r="S12" s="162">
        <v>100</v>
      </c>
      <c r="T12" s="183" t="s">
        <v>110</v>
      </c>
      <c r="U12" s="168" t="s">
        <v>119</v>
      </c>
      <c r="V12" s="166">
        <v>0</v>
      </c>
      <c r="W12" s="166">
        <v>0</v>
      </c>
      <c r="X12" s="166">
        <v>0</v>
      </c>
      <c r="Y12" s="167">
        <f t="shared" ref="Y12:Y13" si="6">SUM(V12:X12)</f>
        <v>0</v>
      </c>
      <c r="Z12" s="166">
        <v>0</v>
      </c>
      <c r="AA12" s="166">
        <v>0</v>
      </c>
      <c r="AB12" s="166">
        <v>0</v>
      </c>
      <c r="AC12" s="167">
        <f t="shared" ref="AC12:AC13" si="7">SUM(Z12:AB12)</f>
        <v>0</v>
      </c>
      <c r="AD12" s="166">
        <v>0</v>
      </c>
      <c r="AE12" s="166">
        <v>0</v>
      </c>
      <c r="AF12" s="166">
        <v>0</v>
      </c>
      <c r="AG12" s="167">
        <f t="shared" ref="AG12:AG13" si="8">SUM(AD12:AF12)</f>
        <v>0</v>
      </c>
      <c r="AH12" s="166">
        <v>0</v>
      </c>
      <c r="AI12" s="166">
        <v>0</v>
      </c>
      <c r="AJ12" s="166">
        <v>3062177</v>
      </c>
      <c r="AK12" s="173">
        <f t="shared" ref="AK12:AK13" si="9">SUM(AH12:AJ12)</f>
        <v>3062177</v>
      </c>
      <c r="AL12" s="174">
        <f t="shared" ref="AL12:AL14" si="10">SUM(Y12,AC12,AG12,AK12)</f>
        <v>3062177</v>
      </c>
      <c r="AM12" s="149"/>
    </row>
    <row r="13" spans="1:39" s="133" customFormat="1" ht="48" customHeight="1" x14ac:dyDescent="0.25">
      <c r="A13" s="144">
        <v>2023</v>
      </c>
      <c r="B13" s="144">
        <v>37</v>
      </c>
      <c r="C13" s="144" t="s">
        <v>167</v>
      </c>
      <c r="D13" s="144">
        <v>157</v>
      </c>
      <c r="E13" s="144" t="s">
        <v>168</v>
      </c>
      <c r="F13" s="144">
        <v>11</v>
      </c>
      <c r="G13" s="144">
        <v>1</v>
      </c>
      <c r="H13" s="144" t="s">
        <v>169</v>
      </c>
      <c r="I13" s="145" t="s">
        <v>152</v>
      </c>
      <c r="J13" s="144" t="s">
        <v>170</v>
      </c>
      <c r="K13" s="144">
        <v>0</v>
      </c>
      <c r="L13" s="144" t="s">
        <v>170</v>
      </c>
      <c r="M13" s="164">
        <v>1</v>
      </c>
      <c r="N13" s="165" t="s">
        <v>176</v>
      </c>
      <c r="O13" s="146">
        <v>1</v>
      </c>
      <c r="P13" s="147" t="s">
        <v>171</v>
      </c>
      <c r="Q13" s="146">
        <v>11</v>
      </c>
      <c r="R13" s="148" t="s">
        <v>87</v>
      </c>
      <c r="S13" s="162">
        <v>100</v>
      </c>
      <c r="T13" s="183" t="s">
        <v>111</v>
      </c>
      <c r="U13" s="168" t="s">
        <v>120</v>
      </c>
      <c r="V13" s="166">
        <v>0</v>
      </c>
      <c r="W13" s="166">
        <v>0</v>
      </c>
      <c r="X13" s="166">
        <v>0</v>
      </c>
      <c r="Y13" s="167">
        <f t="shared" si="6"/>
        <v>0</v>
      </c>
      <c r="Z13" s="166">
        <v>0</v>
      </c>
      <c r="AA13" s="166">
        <v>0</v>
      </c>
      <c r="AB13" s="166">
        <v>3062177</v>
      </c>
      <c r="AC13" s="167">
        <f t="shared" si="7"/>
        <v>3062177</v>
      </c>
      <c r="AD13" s="166">
        <v>0</v>
      </c>
      <c r="AE13" s="166">
        <v>0</v>
      </c>
      <c r="AF13" s="166">
        <v>0</v>
      </c>
      <c r="AG13" s="167">
        <f t="shared" si="8"/>
        <v>0</v>
      </c>
      <c r="AH13" s="166">
        <v>0</v>
      </c>
      <c r="AI13" s="166">
        <v>0</v>
      </c>
      <c r="AJ13" s="166">
        <v>0</v>
      </c>
      <c r="AK13" s="173">
        <f t="shared" si="9"/>
        <v>0</v>
      </c>
      <c r="AL13" s="174">
        <f t="shared" si="10"/>
        <v>3062177</v>
      </c>
      <c r="AM13" s="149"/>
    </row>
    <row r="14" spans="1:39" s="133" customFormat="1" ht="48" customHeight="1" x14ac:dyDescent="0.25">
      <c r="A14" s="144">
        <v>2023</v>
      </c>
      <c r="B14" s="144">
        <v>37</v>
      </c>
      <c r="C14" s="144" t="s">
        <v>167</v>
      </c>
      <c r="D14" s="144">
        <v>157</v>
      </c>
      <c r="E14" s="144" t="s">
        <v>168</v>
      </c>
      <c r="F14" s="144">
        <v>11</v>
      </c>
      <c r="G14" s="144">
        <v>1</v>
      </c>
      <c r="H14" s="144" t="s">
        <v>169</v>
      </c>
      <c r="I14" s="145" t="s">
        <v>152</v>
      </c>
      <c r="J14" s="144" t="s">
        <v>170</v>
      </c>
      <c r="K14" s="144">
        <v>0</v>
      </c>
      <c r="L14" s="144" t="s">
        <v>170</v>
      </c>
      <c r="M14" s="164">
        <v>1</v>
      </c>
      <c r="N14" s="165" t="s">
        <v>176</v>
      </c>
      <c r="O14" s="146">
        <v>1</v>
      </c>
      <c r="P14" s="147" t="s">
        <v>171</v>
      </c>
      <c r="Q14" s="146">
        <v>11</v>
      </c>
      <c r="R14" s="148" t="s">
        <v>87</v>
      </c>
      <c r="S14" s="162">
        <v>100</v>
      </c>
      <c r="T14" s="183" t="s">
        <v>112</v>
      </c>
      <c r="U14" s="168" t="s">
        <v>118</v>
      </c>
      <c r="V14" s="166">
        <v>134278.5</v>
      </c>
      <c r="W14" s="166">
        <v>134278.5</v>
      </c>
      <c r="X14" s="166">
        <v>134278.5</v>
      </c>
      <c r="Y14" s="167">
        <f>V14+W14+X14</f>
        <v>402835.5</v>
      </c>
      <c r="Z14" s="166">
        <v>134278.5</v>
      </c>
      <c r="AA14" s="166">
        <v>134278.5</v>
      </c>
      <c r="AB14" s="166">
        <v>134278.5</v>
      </c>
      <c r="AC14" s="167">
        <f>Z14+AA14+AB14</f>
        <v>402835.5</v>
      </c>
      <c r="AD14" s="166">
        <v>134278.5</v>
      </c>
      <c r="AE14" s="166">
        <v>134278.5</v>
      </c>
      <c r="AF14" s="166">
        <v>134278.5</v>
      </c>
      <c r="AG14" s="167">
        <f>AD14+AE14+AF14</f>
        <v>402835.5</v>
      </c>
      <c r="AH14" s="166">
        <v>134278.5</v>
      </c>
      <c r="AI14" s="166">
        <v>134278.5</v>
      </c>
      <c r="AJ14" s="166">
        <v>134278.5</v>
      </c>
      <c r="AK14" s="173">
        <f>AH14+AI14+AJ14</f>
        <v>402835.5</v>
      </c>
      <c r="AL14" s="174">
        <f t="shared" si="10"/>
        <v>1611342</v>
      </c>
      <c r="AM14" s="149"/>
    </row>
    <row r="15" spans="1:39" ht="36" x14ac:dyDescent="0.2">
      <c r="A15" s="144">
        <v>2023</v>
      </c>
      <c r="B15" s="144">
        <v>37</v>
      </c>
      <c r="C15" s="144" t="s">
        <v>167</v>
      </c>
      <c r="D15" s="144">
        <v>157</v>
      </c>
      <c r="E15" s="144" t="s">
        <v>168</v>
      </c>
      <c r="F15" s="144">
        <v>11</v>
      </c>
      <c r="G15" s="144">
        <v>1</v>
      </c>
      <c r="H15" s="144" t="s">
        <v>169</v>
      </c>
      <c r="I15" s="145" t="s">
        <v>152</v>
      </c>
      <c r="J15" s="144" t="s">
        <v>170</v>
      </c>
      <c r="K15" s="144">
        <v>0</v>
      </c>
      <c r="L15" s="144" t="s">
        <v>170</v>
      </c>
      <c r="M15" s="164">
        <v>1</v>
      </c>
      <c r="N15" s="165" t="s">
        <v>176</v>
      </c>
      <c r="O15" s="146">
        <v>1</v>
      </c>
      <c r="P15" s="147" t="s">
        <v>171</v>
      </c>
      <c r="Q15" s="146">
        <v>11</v>
      </c>
      <c r="R15" s="148" t="s">
        <v>87</v>
      </c>
      <c r="S15" s="270" t="s">
        <v>172</v>
      </c>
      <c r="T15" s="270"/>
      <c r="U15" s="270"/>
      <c r="V15" s="175">
        <v>0</v>
      </c>
      <c r="W15" s="175">
        <v>0</v>
      </c>
      <c r="X15" s="175">
        <v>0</v>
      </c>
      <c r="Y15" s="175">
        <v>0</v>
      </c>
      <c r="Z15" s="175">
        <v>0</v>
      </c>
      <c r="AA15" s="175">
        <v>0</v>
      </c>
      <c r="AB15" s="175">
        <v>0</v>
      </c>
      <c r="AC15" s="175">
        <v>0</v>
      </c>
      <c r="AD15" s="175">
        <v>0</v>
      </c>
      <c r="AE15" s="175">
        <v>0</v>
      </c>
      <c r="AF15" s="175">
        <v>0</v>
      </c>
      <c r="AG15" s="175">
        <v>0</v>
      </c>
      <c r="AH15" s="175">
        <v>0</v>
      </c>
      <c r="AI15" s="175">
        <v>0</v>
      </c>
      <c r="AJ15" s="175">
        <v>0</v>
      </c>
      <c r="AK15" s="175">
        <v>0</v>
      </c>
      <c r="AL15" s="174">
        <v>0</v>
      </c>
      <c r="AM15" s="149"/>
    </row>
    <row r="16" spans="1:39" ht="36" x14ac:dyDescent="0.2">
      <c r="A16" s="144">
        <v>2023</v>
      </c>
      <c r="B16" s="144">
        <v>37</v>
      </c>
      <c r="C16" s="144" t="s">
        <v>167</v>
      </c>
      <c r="D16" s="144">
        <v>157</v>
      </c>
      <c r="E16" s="144" t="s">
        <v>168</v>
      </c>
      <c r="F16" s="144">
        <v>11</v>
      </c>
      <c r="G16" s="144">
        <v>1</v>
      </c>
      <c r="H16" s="144" t="s">
        <v>169</v>
      </c>
      <c r="I16" s="145" t="s">
        <v>152</v>
      </c>
      <c r="J16" s="144" t="s">
        <v>170</v>
      </c>
      <c r="K16" s="144">
        <v>0</v>
      </c>
      <c r="L16" s="144" t="s">
        <v>170</v>
      </c>
      <c r="M16" s="164">
        <v>1</v>
      </c>
      <c r="N16" s="165" t="s">
        <v>176</v>
      </c>
      <c r="O16" s="146">
        <v>1</v>
      </c>
      <c r="P16" s="147" t="s">
        <v>171</v>
      </c>
      <c r="Q16" s="146">
        <v>11</v>
      </c>
      <c r="R16" s="148" t="s">
        <v>87</v>
      </c>
      <c r="S16" s="162">
        <v>200</v>
      </c>
      <c r="T16" s="162">
        <v>21110</v>
      </c>
      <c r="U16" s="161" t="s">
        <v>80</v>
      </c>
      <c r="V16" s="166">
        <v>35000</v>
      </c>
      <c r="W16" s="166">
        <v>35000</v>
      </c>
      <c r="X16" s="166">
        <v>35000</v>
      </c>
      <c r="Y16" s="167">
        <f t="shared" si="0"/>
        <v>105000</v>
      </c>
      <c r="Z16" s="166">
        <v>35000</v>
      </c>
      <c r="AA16" s="166">
        <v>35000</v>
      </c>
      <c r="AB16" s="166">
        <v>35000</v>
      </c>
      <c r="AC16" s="167">
        <f t="shared" si="1"/>
        <v>105000</v>
      </c>
      <c r="AD16" s="166">
        <v>35000</v>
      </c>
      <c r="AE16" s="166">
        <v>35000</v>
      </c>
      <c r="AF16" s="166">
        <v>35000</v>
      </c>
      <c r="AG16" s="167">
        <f t="shared" si="2"/>
        <v>105000</v>
      </c>
      <c r="AH16" s="166">
        <v>35000</v>
      </c>
      <c r="AI16" s="166">
        <v>35000</v>
      </c>
      <c r="AJ16" s="166">
        <v>35000</v>
      </c>
      <c r="AK16" s="167">
        <f t="shared" si="3"/>
        <v>105000</v>
      </c>
      <c r="AL16" s="174">
        <f t="shared" si="4"/>
        <v>420000</v>
      </c>
      <c r="AM16" s="149"/>
    </row>
    <row r="17" spans="1:39" ht="27" customHeight="1" x14ac:dyDescent="0.2">
      <c r="A17" s="144">
        <v>2023</v>
      </c>
      <c r="B17" s="144">
        <v>37</v>
      </c>
      <c r="C17" s="144" t="s">
        <v>167</v>
      </c>
      <c r="D17" s="144">
        <v>157</v>
      </c>
      <c r="E17" s="144" t="s">
        <v>168</v>
      </c>
      <c r="F17" s="144">
        <v>11</v>
      </c>
      <c r="G17" s="144">
        <v>1</v>
      </c>
      <c r="H17" s="144" t="s">
        <v>169</v>
      </c>
      <c r="I17" s="145"/>
      <c r="J17" s="144" t="s">
        <v>170</v>
      </c>
      <c r="K17" s="144">
        <v>0</v>
      </c>
      <c r="L17" s="144" t="s">
        <v>170</v>
      </c>
      <c r="M17" s="164">
        <v>1</v>
      </c>
      <c r="N17" s="165" t="s">
        <v>176</v>
      </c>
      <c r="O17" s="146">
        <v>1</v>
      </c>
      <c r="P17" s="147" t="s">
        <v>171</v>
      </c>
      <c r="Q17" s="146">
        <v>11</v>
      </c>
      <c r="R17" s="148" t="s">
        <v>87</v>
      </c>
      <c r="S17" s="162">
        <v>200</v>
      </c>
      <c r="T17" s="162">
        <v>25400</v>
      </c>
      <c r="U17" s="161" t="s">
        <v>90</v>
      </c>
      <c r="V17" s="170">
        <v>0</v>
      </c>
      <c r="W17" s="170">
        <v>0</v>
      </c>
      <c r="X17" s="170">
        <v>0</v>
      </c>
      <c r="Y17" s="173">
        <v>0</v>
      </c>
      <c r="Z17" s="170">
        <v>0</v>
      </c>
      <c r="AA17" s="170">
        <v>0</v>
      </c>
      <c r="AB17" s="166">
        <v>110000</v>
      </c>
      <c r="AC17" s="173">
        <f t="shared" si="1"/>
        <v>110000</v>
      </c>
      <c r="AD17" s="170">
        <v>0</v>
      </c>
      <c r="AE17" s="170">
        <v>0</v>
      </c>
      <c r="AF17" s="170">
        <v>0</v>
      </c>
      <c r="AG17" s="173">
        <f t="shared" si="2"/>
        <v>0</v>
      </c>
      <c r="AH17" s="170">
        <v>0</v>
      </c>
      <c r="AI17" s="170">
        <v>0</v>
      </c>
      <c r="AJ17" s="170">
        <v>0</v>
      </c>
      <c r="AK17" s="173">
        <f t="shared" si="3"/>
        <v>0</v>
      </c>
      <c r="AL17" s="174">
        <f t="shared" si="4"/>
        <v>110000</v>
      </c>
      <c r="AM17" s="151"/>
    </row>
    <row r="18" spans="1:39" ht="36" x14ac:dyDescent="0.2">
      <c r="A18" s="144">
        <v>2023</v>
      </c>
      <c r="B18" s="144">
        <v>37</v>
      </c>
      <c r="C18" s="144" t="s">
        <v>167</v>
      </c>
      <c r="D18" s="144">
        <v>157</v>
      </c>
      <c r="E18" s="144" t="s">
        <v>168</v>
      </c>
      <c r="F18" s="144">
        <v>11</v>
      </c>
      <c r="G18" s="144">
        <v>1</v>
      </c>
      <c r="H18" s="144" t="s">
        <v>169</v>
      </c>
      <c r="I18" s="145"/>
      <c r="J18" s="144" t="s">
        <v>170</v>
      </c>
      <c r="K18" s="144">
        <v>0</v>
      </c>
      <c r="L18" s="144" t="s">
        <v>170</v>
      </c>
      <c r="M18" s="164">
        <v>1</v>
      </c>
      <c r="N18" s="165" t="s">
        <v>176</v>
      </c>
      <c r="O18" s="146">
        <v>1</v>
      </c>
      <c r="P18" s="147" t="s">
        <v>171</v>
      </c>
      <c r="Q18" s="146">
        <v>11</v>
      </c>
      <c r="R18" s="148" t="s">
        <v>87</v>
      </c>
      <c r="S18" s="162">
        <v>200</v>
      </c>
      <c r="T18" s="162">
        <v>25700</v>
      </c>
      <c r="U18" s="161" t="s">
        <v>81</v>
      </c>
      <c r="V18" s="166">
        <v>30000</v>
      </c>
      <c r="W18" s="166">
        <v>30000</v>
      </c>
      <c r="X18" s="166">
        <v>30000</v>
      </c>
      <c r="Y18" s="167">
        <f t="shared" si="0"/>
        <v>90000</v>
      </c>
      <c r="Z18" s="166">
        <v>30000</v>
      </c>
      <c r="AA18" s="166">
        <v>30000</v>
      </c>
      <c r="AB18" s="166">
        <v>30000</v>
      </c>
      <c r="AC18" s="167">
        <f t="shared" si="1"/>
        <v>90000</v>
      </c>
      <c r="AD18" s="166">
        <v>30000</v>
      </c>
      <c r="AE18" s="166">
        <v>30000</v>
      </c>
      <c r="AF18" s="166">
        <v>30000</v>
      </c>
      <c r="AG18" s="167">
        <f t="shared" si="2"/>
        <v>90000</v>
      </c>
      <c r="AH18" s="166">
        <v>30000</v>
      </c>
      <c r="AI18" s="166">
        <v>30000</v>
      </c>
      <c r="AJ18" s="166">
        <v>30000</v>
      </c>
      <c r="AK18" s="167">
        <f t="shared" si="3"/>
        <v>90000</v>
      </c>
      <c r="AL18" s="174">
        <f t="shared" si="4"/>
        <v>360000</v>
      </c>
      <c r="AM18" s="151"/>
    </row>
    <row r="19" spans="1:39" ht="36" x14ac:dyDescent="0.2">
      <c r="A19" s="144">
        <v>2023</v>
      </c>
      <c r="B19" s="144">
        <v>37</v>
      </c>
      <c r="C19" s="144" t="s">
        <v>167</v>
      </c>
      <c r="D19" s="144">
        <v>157</v>
      </c>
      <c r="E19" s="144" t="s">
        <v>168</v>
      </c>
      <c r="F19" s="144">
        <v>11</v>
      </c>
      <c r="G19" s="144">
        <v>1</v>
      </c>
      <c r="H19" s="144" t="s">
        <v>169</v>
      </c>
      <c r="I19" s="145"/>
      <c r="J19" s="144" t="s">
        <v>170</v>
      </c>
      <c r="K19" s="144">
        <v>0</v>
      </c>
      <c r="L19" s="144" t="s">
        <v>170</v>
      </c>
      <c r="M19" s="164">
        <v>1</v>
      </c>
      <c r="N19" s="165" t="s">
        <v>176</v>
      </c>
      <c r="O19" s="146">
        <v>1</v>
      </c>
      <c r="P19" s="147" t="s">
        <v>171</v>
      </c>
      <c r="Q19" s="146">
        <v>11</v>
      </c>
      <c r="R19" s="148" t="s">
        <v>87</v>
      </c>
      <c r="S19" s="162">
        <v>200</v>
      </c>
      <c r="T19" s="162">
        <v>27210</v>
      </c>
      <c r="U19" s="161" t="s">
        <v>178</v>
      </c>
      <c r="V19" s="166">
        <v>0</v>
      </c>
      <c r="W19" s="166">
        <v>0</v>
      </c>
      <c r="X19" s="166">
        <v>0</v>
      </c>
      <c r="Y19" s="167">
        <f t="shared" si="0"/>
        <v>0</v>
      </c>
      <c r="Z19" s="166">
        <v>0</v>
      </c>
      <c r="AA19" s="166">
        <v>0</v>
      </c>
      <c r="AB19" s="166">
        <v>90000</v>
      </c>
      <c r="AC19" s="167">
        <f t="shared" si="1"/>
        <v>90000</v>
      </c>
      <c r="AD19" s="166">
        <v>0</v>
      </c>
      <c r="AE19" s="166">
        <v>0</v>
      </c>
      <c r="AF19" s="166">
        <v>0</v>
      </c>
      <c r="AG19" s="167">
        <f t="shared" si="2"/>
        <v>0</v>
      </c>
      <c r="AH19" s="166">
        <v>0</v>
      </c>
      <c r="AI19" s="166">
        <v>0</v>
      </c>
      <c r="AJ19" s="166">
        <v>0</v>
      </c>
      <c r="AK19" s="167">
        <f t="shared" si="3"/>
        <v>0</v>
      </c>
      <c r="AL19" s="174">
        <f t="shared" si="4"/>
        <v>90000</v>
      </c>
      <c r="AM19" s="151"/>
    </row>
    <row r="20" spans="1:39" ht="36" x14ac:dyDescent="0.2">
      <c r="A20" s="144">
        <v>2023</v>
      </c>
      <c r="B20" s="144">
        <v>37</v>
      </c>
      <c r="C20" s="144" t="s">
        <v>167</v>
      </c>
      <c r="D20" s="144">
        <v>157</v>
      </c>
      <c r="E20" s="144" t="s">
        <v>168</v>
      </c>
      <c r="F20" s="144">
        <v>11</v>
      </c>
      <c r="G20" s="144">
        <v>1</v>
      </c>
      <c r="H20" s="144" t="s">
        <v>169</v>
      </c>
      <c r="I20" s="145"/>
      <c r="J20" s="144" t="s">
        <v>170</v>
      </c>
      <c r="K20" s="144">
        <v>0</v>
      </c>
      <c r="L20" s="144" t="s">
        <v>170</v>
      </c>
      <c r="M20" s="164">
        <v>1</v>
      </c>
      <c r="N20" s="165" t="s">
        <v>176</v>
      </c>
      <c r="O20" s="146">
        <v>1</v>
      </c>
      <c r="P20" s="147" t="s">
        <v>171</v>
      </c>
      <c r="Q20" s="146">
        <v>11</v>
      </c>
      <c r="R20" s="148" t="s">
        <v>87</v>
      </c>
      <c r="S20" s="162">
        <v>200</v>
      </c>
      <c r="T20" s="162">
        <v>29100</v>
      </c>
      <c r="U20" s="161" t="s">
        <v>95</v>
      </c>
      <c r="V20" s="166">
        <f t="shared" ref="V20:W20" si="11">SUM(V17:V17)</f>
        <v>0</v>
      </c>
      <c r="W20" s="166">
        <f t="shared" si="11"/>
        <v>0</v>
      </c>
      <c r="X20" s="166">
        <v>0</v>
      </c>
      <c r="Y20" s="167">
        <f t="shared" si="0"/>
        <v>0</v>
      </c>
      <c r="Z20" s="166">
        <v>0</v>
      </c>
      <c r="AA20" s="166">
        <v>0</v>
      </c>
      <c r="AB20" s="166">
        <v>0</v>
      </c>
      <c r="AC20" s="167">
        <f t="shared" si="1"/>
        <v>0</v>
      </c>
      <c r="AD20" s="166">
        <v>0</v>
      </c>
      <c r="AE20" s="166">
        <v>0</v>
      </c>
      <c r="AF20" s="166">
        <v>0</v>
      </c>
      <c r="AG20" s="167">
        <f t="shared" si="2"/>
        <v>0</v>
      </c>
      <c r="AH20" s="166">
        <v>0</v>
      </c>
      <c r="AI20" s="166">
        <v>50000</v>
      </c>
      <c r="AJ20" s="166">
        <v>0</v>
      </c>
      <c r="AK20" s="167">
        <f t="shared" si="3"/>
        <v>50000</v>
      </c>
      <c r="AL20" s="174">
        <f t="shared" si="4"/>
        <v>50000</v>
      </c>
      <c r="AM20" s="151"/>
    </row>
    <row r="21" spans="1:39" ht="36" x14ac:dyDescent="0.2">
      <c r="A21" s="144">
        <v>2023</v>
      </c>
      <c r="B21" s="144">
        <v>37</v>
      </c>
      <c r="C21" s="144" t="s">
        <v>167</v>
      </c>
      <c r="D21" s="144">
        <v>157</v>
      </c>
      <c r="E21" s="144" t="s">
        <v>168</v>
      </c>
      <c r="F21" s="144">
        <v>11</v>
      </c>
      <c r="G21" s="144">
        <v>1</v>
      </c>
      <c r="H21" s="144" t="s">
        <v>169</v>
      </c>
      <c r="I21" s="145"/>
      <c r="J21" s="144" t="s">
        <v>170</v>
      </c>
      <c r="K21" s="144">
        <v>0</v>
      </c>
      <c r="L21" s="144" t="s">
        <v>170</v>
      </c>
      <c r="M21" s="164">
        <v>1</v>
      </c>
      <c r="N21" s="165" t="s">
        <v>176</v>
      </c>
      <c r="O21" s="146">
        <v>1</v>
      </c>
      <c r="P21" s="147" t="s">
        <v>171</v>
      </c>
      <c r="Q21" s="146">
        <v>11</v>
      </c>
      <c r="R21" s="148" t="s">
        <v>87</v>
      </c>
      <c r="S21" s="162">
        <v>200</v>
      </c>
      <c r="T21" s="162">
        <v>23200</v>
      </c>
      <c r="U21" s="161" t="s">
        <v>91</v>
      </c>
      <c r="V21" s="166">
        <v>0</v>
      </c>
      <c r="W21" s="166">
        <v>0</v>
      </c>
      <c r="X21" s="166">
        <v>0</v>
      </c>
      <c r="Y21" s="167">
        <v>0</v>
      </c>
      <c r="Z21" s="166">
        <v>350000</v>
      </c>
      <c r="AA21" s="166">
        <v>0</v>
      </c>
      <c r="AB21" s="166">
        <v>0</v>
      </c>
      <c r="AC21" s="167">
        <f t="shared" ref="AC21" si="12">SUM(Z21:AB21)</f>
        <v>350000</v>
      </c>
      <c r="AD21" s="166">
        <v>0</v>
      </c>
      <c r="AE21" s="166">
        <v>0</v>
      </c>
      <c r="AF21" s="166">
        <v>0</v>
      </c>
      <c r="AG21" s="167">
        <f t="shared" ref="AG21" si="13">SUM(AD21:AF21)</f>
        <v>0</v>
      </c>
      <c r="AH21" s="166">
        <v>0</v>
      </c>
      <c r="AI21" s="166">
        <v>0</v>
      </c>
      <c r="AJ21" s="166">
        <v>0</v>
      </c>
      <c r="AK21" s="167">
        <f t="shared" ref="AK21" si="14">SUM(AH21:AJ21)</f>
        <v>0</v>
      </c>
      <c r="AL21" s="174">
        <f t="shared" si="4"/>
        <v>350000</v>
      </c>
      <c r="AM21" s="151"/>
    </row>
    <row r="22" spans="1:39" ht="40.5" customHeight="1" x14ac:dyDescent="0.2">
      <c r="A22" s="144">
        <v>2023</v>
      </c>
      <c r="B22" s="144">
        <v>37</v>
      </c>
      <c r="C22" s="144" t="s">
        <v>167</v>
      </c>
      <c r="D22" s="144">
        <v>157</v>
      </c>
      <c r="E22" s="144" t="s">
        <v>168</v>
      </c>
      <c r="F22" s="144">
        <v>11</v>
      </c>
      <c r="G22" s="144">
        <v>1</v>
      </c>
      <c r="H22" s="144" t="s">
        <v>169</v>
      </c>
      <c r="I22" s="145"/>
      <c r="J22" s="144" t="s">
        <v>170</v>
      </c>
      <c r="K22" s="144">
        <v>0</v>
      </c>
      <c r="L22" s="144" t="s">
        <v>170</v>
      </c>
      <c r="M22" s="164">
        <v>1</v>
      </c>
      <c r="N22" s="165" t="s">
        <v>176</v>
      </c>
      <c r="O22" s="146">
        <v>1</v>
      </c>
      <c r="P22" s="147" t="s">
        <v>171</v>
      </c>
      <c r="Q22" s="146">
        <v>11</v>
      </c>
      <c r="R22" s="148" t="s">
        <v>87</v>
      </c>
      <c r="S22" s="162">
        <v>200</v>
      </c>
      <c r="T22" s="162">
        <v>26110</v>
      </c>
      <c r="U22" s="161" t="s">
        <v>123</v>
      </c>
      <c r="V22" s="166">
        <v>0</v>
      </c>
      <c r="W22" s="166">
        <v>0</v>
      </c>
      <c r="X22" s="166">
        <v>0</v>
      </c>
      <c r="Y22" s="167">
        <v>0</v>
      </c>
      <c r="Z22" s="166">
        <v>220</v>
      </c>
      <c r="AA22" s="166">
        <v>77932</v>
      </c>
      <c r="AB22" s="166">
        <v>792</v>
      </c>
      <c r="AC22" s="167">
        <f t="shared" ref="AC22:AC23" si="15">SUM(Z22:AB22)</f>
        <v>78944</v>
      </c>
      <c r="AD22" s="166">
        <v>528</v>
      </c>
      <c r="AE22" s="166">
        <v>528</v>
      </c>
      <c r="AF22" s="166">
        <v>0</v>
      </c>
      <c r="AG22" s="167">
        <f t="shared" ref="AG22:AG23" si="16">SUM(AD22:AF22)</f>
        <v>1056</v>
      </c>
      <c r="AH22" s="166">
        <v>0</v>
      </c>
      <c r="AI22" s="166">
        <v>0</v>
      </c>
      <c r="AJ22" s="166">
        <v>0</v>
      </c>
      <c r="AK22" s="167">
        <f t="shared" ref="AK22:AK23" si="17">SUM(AH22:AJ22)</f>
        <v>0</v>
      </c>
      <c r="AL22" s="174">
        <f t="shared" si="4"/>
        <v>80000</v>
      </c>
      <c r="AM22" s="151"/>
    </row>
    <row r="23" spans="1:39" ht="38.25" customHeight="1" x14ac:dyDescent="0.2">
      <c r="A23" s="144">
        <v>2023</v>
      </c>
      <c r="B23" s="144">
        <v>37</v>
      </c>
      <c r="C23" s="144" t="s">
        <v>167</v>
      </c>
      <c r="D23" s="144">
        <v>157</v>
      </c>
      <c r="E23" s="144" t="s">
        <v>168</v>
      </c>
      <c r="F23" s="144">
        <v>11</v>
      </c>
      <c r="G23" s="144">
        <v>1</v>
      </c>
      <c r="H23" s="144" t="s">
        <v>169</v>
      </c>
      <c r="I23" s="145"/>
      <c r="J23" s="144" t="s">
        <v>170</v>
      </c>
      <c r="K23" s="144">
        <v>0</v>
      </c>
      <c r="L23" s="144" t="s">
        <v>170</v>
      </c>
      <c r="M23" s="164">
        <v>1</v>
      </c>
      <c r="N23" s="165" t="s">
        <v>176</v>
      </c>
      <c r="O23" s="146">
        <v>1</v>
      </c>
      <c r="P23" s="147" t="s">
        <v>171</v>
      </c>
      <c r="Q23" s="146">
        <v>11</v>
      </c>
      <c r="R23" s="148" t="s">
        <v>87</v>
      </c>
      <c r="S23" s="162">
        <v>200</v>
      </c>
      <c r="T23" s="162">
        <v>26210</v>
      </c>
      <c r="U23" s="161" t="s">
        <v>92</v>
      </c>
      <c r="V23" s="166">
        <v>0</v>
      </c>
      <c r="W23" s="166">
        <v>0</v>
      </c>
      <c r="X23" s="166">
        <v>0</v>
      </c>
      <c r="Y23" s="167">
        <v>0</v>
      </c>
      <c r="Z23" s="166">
        <v>55003.5</v>
      </c>
      <c r="AA23" s="166">
        <v>131176.03</v>
      </c>
      <c r="AB23" s="166">
        <v>332896.12</v>
      </c>
      <c r="AC23" s="167">
        <f t="shared" si="15"/>
        <v>519075.65</v>
      </c>
      <c r="AD23" s="166">
        <v>143478.57</v>
      </c>
      <c r="AE23" s="166">
        <v>27374.98</v>
      </c>
      <c r="AF23" s="166">
        <v>190505.4</v>
      </c>
      <c r="AG23" s="167">
        <f t="shared" si="16"/>
        <v>361358.95</v>
      </c>
      <c r="AH23" s="166">
        <v>190505.4</v>
      </c>
      <c r="AI23" s="166">
        <v>0</v>
      </c>
      <c r="AJ23" s="166">
        <v>0</v>
      </c>
      <c r="AK23" s="167">
        <f t="shared" si="17"/>
        <v>190505.4</v>
      </c>
      <c r="AL23" s="174">
        <f t="shared" si="4"/>
        <v>1070940</v>
      </c>
      <c r="AM23" s="151"/>
    </row>
    <row r="24" spans="1:39" ht="36" x14ac:dyDescent="0.2">
      <c r="A24" s="144">
        <v>2023</v>
      </c>
      <c r="B24" s="144">
        <v>37</v>
      </c>
      <c r="C24" s="144" t="s">
        <v>167</v>
      </c>
      <c r="D24" s="144">
        <v>157</v>
      </c>
      <c r="E24" s="144" t="s">
        <v>168</v>
      </c>
      <c r="F24" s="144">
        <v>11</v>
      </c>
      <c r="G24" s="144">
        <v>1</v>
      </c>
      <c r="H24" s="144" t="s">
        <v>169</v>
      </c>
      <c r="I24" s="145"/>
      <c r="J24" s="144" t="s">
        <v>170</v>
      </c>
      <c r="K24" s="144">
        <v>0</v>
      </c>
      <c r="L24" s="144" t="s">
        <v>170</v>
      </c>
      <c r="M24" s="164">
        <v>1</v>
      </c>
      <c r="N24" s="165" t="s">
        <v>176</v>
      </c>
      <c r="O24" s="146">
        <v>1</v>
      </c>
      <c r="P24" s="147" t="s">
        <v>171</v>
      </c>
      <c r="Q24" s="146">
        <v>11</v>
      </c>
      <c r="R24" s="148" t="s">
        <v>87</v>
      </c>
      <c r="S24" s="270" t="s">
        <v>173</v>
      </c>
      <c r="T24" s="270"/>
      <c r="U24" s="270"/>
      <c r="V24" s="176">
        <v>0</v>
      </c>
      <c r="W24" s="176">
        <v>0</v>
      </c>
      <c r="X24" s="176">
        <v>0</v>
      </c>
      <c r="Y24" s="176">
        <v>0</v>
      </c>
      <c r="Z24" s="176">
        <v>0</v>
      </c>
      <c r="AA24" s="176">
        <v>0</v>
      </c>
      <c r="AB24" s="176">
        <v>0</v>
      </c>
      <c r="AC24" s="176">
        <v>0</v>
      </c>
      <c r="AD24" s="176">
        <v>0</v>
      </c>
      <c r="AE24" s="176">
        <v>0</v>
      </c>
      <c r="AF24" s="176">
        <v>0</v>
      </c>
      <c r="AG24" s="176">
        <v>0</v>
      </c>
      <c r="AH24" s="176">
        <v>0</v>
      </c>
      <c r="AI24" s="176">
        <v>0</v>
      </c>
      <c r="AJ24" s="176">
        <v>0</v>
      </c>
      <c r="AK24" s="176">
        <v>0</v>
      </c>
      <c r="AL24" s="174">
        <v>0</v>
      </c>
      <c r="AM24" s="149"/>
    </row>
    <row r="25" spans="1:39" ht="36" x14ac:dyDescent="0.2">
      <c r="A25" s="144">
        <v>2023</v>
      </c>
      <c r="B25" s="144">
        <v>37</v>
      </c>
      <c r="C25" s="144" t="s">
        <v>167</v>
      </c>
      <c r="D25" s="144">
        <v>157</v>
      </c>
      <c r="E25" s="144" t="s">
        <v>168</v>
      </c>
      <c r="F25" s="144">
        <v>11</v>
      </c>
      <c r="G25" s="144">
        <v>1</v>
      </c>
      <c r="H25" s="144" t="s">
        <v>169</v>
      </c>
      <c r="I25" s="145"/>
      <c r="J25" s="144" t="s">
        <v>170</v>
      </c>
      <c r="K25" s="144">
        <v>0</v>
      </c>
      <c r="L25" s="144" t="s">
        <v>170</v>
      </c>
      <c r="M25" s="164">
        <v>1</v>
      </c>
      <c r="N25" s="165" t="s">
        <v>176</v>
      </c>
      <c r="O25" s="146">
        <v>1</v>
      </c>
      <c r="P25" s="147" t="s">
        <v>171</v>
      </c>
      <c r="Q25" s="146">
        <v>11</v>
      </c>
      <c r="R25" s="148" t="s">
        <v>87</v>
      </c>
      <c r="S25" s="162">
        <v>300</v>
      </c>
      <c r="T25" s="162">
        <v>31110</v>
      </c>
      <c r="U25" s="177" t="s">
        <v>179</v>
      </c>
      <c r="V25" s="166">
        <f t="shared" ref="V25:X26" si="18">SUM(V19:V19)</f>
        <v>0</v>
      </c>
      <c r="W25" s="166">
        <f t="shared" si="18"/>
        <v>0</v>
      </c>
      <c r="X25" s="166">
        <v>20000</v>
      </c>
      <c r="Y25" s="167">
        <f t="shared" si="0"/>
        <v>20000</v>
      </c>
      <c r="Z25" s="166">
        <v>0</v>
      </c>
      <c r="AA25" s="166">
        <v>0</v>
      </c>
      <c r="AB25" s="166">
        <v>20000</v>
      </c>
      <c r="AC25" s="167">
        <f t="shared" si="1"/>
        <v>20000</v>
      </c>
      <c r="AD25" s="166">
        <v>0</v>
      </c>
      <c r="AE25" s="166">
        <v>0</v>
      </c>
      <c r="AF25" s="166">
        <v>20000</v>
      </c>
      <c r="AG25" s="167">
        <f t="shared" si="2"/>
        <v>20000</v>
      </c>
      <c r="AH25" s="166">
        <v>0</v>
      </c>
      <c r="AI25" s="166">
        <v>115702</v>
      </c>
      <c r="AJ25" s="166">
        <v>0</v>
      </c>
      <c r="AK25" s="167">
        <f t="shared" si="3"/>
        <v>115702</v>
      </c>
      <c r="AL25" s="174">
        <f t="shared" si="4"/>
        <v>175702</v>
      </c>
      <c r="AM25" s="149"/>
    </row>
    <row r="26" spans="1:39" ht="36" x14ac:dyDescent="0.2">
      <c r="A26" s="144">
        <v>2023</v>
      </c>
      <c r="B26" s="144">
        <v>37</v>
      </c>
      <c r="C26" s="144" t="s">
        <v>167</v>
      </c>
      <c r="D26" s="144">
        <v>157</v>
      </c>
      <c r="E26" s="144" t="s">
        <v>168</v>
      </c>
      <c r="F26" s="144">
        <v>11</v>
      </c>
      <c r="G26" s="144">
        <v>1</v>
      </c>
      <c r="H26" s="144" t="s">
        <v>169</v>
      </c>
      <c r="I26" s="145"/>
      <c r="J26" s="144" t="s">
        <v>170</v>
      </c>
      <c r="K26" s="144">
        <v>0</v>
      </c>
      <c r="L26" s="144" t="s">
        <v>170</v>
      </c>
      <c r="M26" s="164">
        <v>1</v>
      </c>
      <c r="N26" s="165" t="s">
        <v>176</v>
      </c>
      <c r="O26" s="146">
        <v>1</v>
      </c>
      <c r="P26" s="147" t="s">
        <v>171</v>
      </c>
      <c r="Q26" s="146">
        <v>11</v>
      </c>
      <c r="R26" s="148" t="s">
        <v>87</v>
      </c>
      <c r="S26" s="162">
        <v>300</v>
      </c>
      <c r="T26" s="162">
        <v>32310</v>
      </c>
      <c r="U26" s="161" t="s">
        <v>82</v>
      </c>
      <c r="V26" s="166">
        <f t="shared" si="18"/>
        <v>0</v>
      </c>
      <c r="W26" s="166">
        <f t="shared" si="18"/>
        <v>0</v>
      </c>
      <c r="X26" s="166">
        <f t="shared" si="18"/>
        <v>0</v>
      </c>
      <c r="Y26" s="167">
        <f t="shared" si="0"/>
        <v>0</v>
      </c>
      <c r="Z26" s="166">
        <v>0</v>
      </c>
      <c r="AA26" s="166">
        <v>0</v>
      </c>
      <c r="AB26" s="166">
        <v>90700</v>
      </c>
      <c r="AC26" s="167">
        <f t="shared" si="1"/>
        <v>90700</v>
      </c>
      <c r="AD26" s="166">
        <v>79200</v>
      </c>
      <c r="AE26" s="166">
        <v>0</v>
      </c>
      <c r="AF26" s="166">
        <v>17600</v>
      </c>
      <c r="AG26" s="167">
        <f t="shared" si="2"/>
        <v>96800</v>
      </c>
      <c r="AH26" s="166">
        <v>0</v>
      </c>
      <c r="AI26" s="166">
        <v>0</v>
      </c>
      <c r="AJ26" s="166">
        <v>0</v>
      </c>
      <c r="AK26" s="167">
        <f t="shared" si="3"/>
        <v>0</v>
      </c>
      <c r="AL26" s="174">
        <f t="shared" si="4"/>
        <v>187500</v>
      </c>
      <c r="AM26" s="151"/>
    </row>
    <row r="27" spans="1:39" ht="36" x14ac:dyDescent="0.2">
      <c r="A27" s="144">
        <v>2023</v>
      </c>
      <c r="B27" s="144">
        <v>37</v>
      </c>
      <c r="C27" s="144" t="s">
        <v>167</v>
      </c>
      <c r="D27" s="144">
        <v>157</v>
      </c>
      <c r="E27" s="144" t="s">
        <v>168</v>
      </c>
      <c r="F27" s="144">
        <v>11</v>
      </c>
      <c r="G27" s="144">
        <v>1</v>
      </c>
      <c r="H27" s="144" t="s">
        <v>169</v>
      </c>
      <c r="I27" s="145"/>
      <c r="J27" s="144" t="s">
        <v>170</v>
      </c>
      <c r="K27" s="144">
        <v>0</v>
      </c>
      <c r="L27" s="144" t="s">
        <v>170</v>
      </c>
      <c r="M27" s="164">
        <v>1</v>
      </c>
      <c r="N27" s="165" t="s">
        <v>176</v>
      </c>
      <c r="O27" s="146">
        <v>1</v>
      </c>
      <c r="P27" s="147" t="s">
        <v>171</v>
      </c>
      <c r="Q27" s="146">
        <v>11</v>
      </c>
      <c r="R27" s="148" t="s">
        <v>87</v>
      </c>
      <c r="S27" s="162">
        <v>300</v>
      </c>
      <c r="T27" s="162">
        <v>33100</v>
      </c>
      <c r="U27" s="161" t="s">
        <v>83</v>
      </c>
      <c r="V27" s="166">
        <v>0</v>
      </c>
      <c r="W27" s="166">
        <v>0</v>
      </c>
      <c r="X27" s="166">
        <v>0</v>
      </c>
      <c r="Y27" s="167">
        <f t="shared" si="0"/>
        <v>0</v>
      </c>
      <c r="Z27" s="166">
        <v>0</v>
      </c>
      <c r="AA27" s="166">
        <v>50000</v>
      </c>
      <c r="AB27" s="166">
        <v>0</v>
      </c>
      <c r="AC27" s="167">
        <f t="shared" si="1"/>
        <v>50000</v>
      </c>
      <c r="AD27" s="166">
        <v>0</v>
      </c>
      <c r="AE27" s="166">
        <v>0</v>
      </c>
      <c r="AF27" s="166">
        <v>0</v>
      </c>
      <c r="AG27" s="167">
        <f t="shared" si="2"/>
        <v>0</v>
      </c>
      <c r="AH27" s="166">
        <v>0</v>
      </c>
      <c r="AI27" s="166">
        <v>0</v>
      </c>
      <c r="AJ27" s="166">
        <v>0</v>
      </c>
      <c r="AK27" s="167">
        <f t="shared" si="3"/>
        <v>0</v>
      </c>
      <c r="AL27" s="174">
        <f t="shared" si="4"/>
        <v>50000</v>
      </c>
      <c r="AM27" s="151"/>
    </row>
    <row r="28" spans="1:39" ht="24.75" customHeight="1" x14ac:dyDescent="0.2">
      <c r="A28" s="144">
        <v>2023</v>
      </c>
      <c r="B28" s="144">
        <v>37</v>
      </c>
      <c r="C28" s="144" t="s">
        <v>167</v>
      </c>
      <c r="D28" s="144">
        <v>157</v>
      </c>
      <c r="E28" s="144" t="s">
        <v>168</v>
      </c>
      <c r="F28" s="144">
        <v>11</v>
      </c>
      <c r="G28" s="144">
        <v>1</v>
      </c>
      <c r="H28" s="144" t="s">
        <v>169</v>
      </c>
      <c r="I28" s="145"/>
      <c r="J28" s="144" t="s">
        <v>170</v>
      </c>
      <c r="K28" s="144">
        <v>0</v>
      </c>
      <c r="L28" s="144" t="s">
        <v>170</v>
      </c>
      <c r="M28" s="164">
        <v>1</v>
      </c>
      <c r="N28" s="165" t="s">
        <v>176</v>
      </c>
      <c r="O28" s="146">
        <v>1</v>
      </c>
      <c r="P28" s="147" t="s">
        <v>171</v>
      </c>
      <c r="Q28" s="146">
        <v>11</v>
      </c>
      <c r="R28" s="148" t="s">
        <v>87</v>
      </c>
      <c r="S28" s="162">
        <v>300</v>
      </c>
      <c r="T28" s="162">
        <v>34400</v>
      </c>
      <c r="U28" s="161" t="s">
        <v>84</v>
      </c>
      <c r="V28" s="166">
        <v>0</v>
      </c>
      <c r="W28" s="166">
        <v>0</v>
      </c>
      <c r="X28" s="166">
        <v>0</v>
      </c>
      <c r="Y28" s="167">
        <f t="shared" ref="Y28:Y33" si="19">SUM(V28:X28)</f>
        <v>0</v>
      </c>
      <c r="Z28" s="166">
        <v>0</v>
      </c>
      <c r="AA28" s="166">
        <v>112500</v>
      </c>
      <c r="AB28" s="166">
        <v>0</v>
      </c>
      <c r="AC28" s="167">
        <f t="shared" si="1"/>
        <v>112500</v>
      </c>
      <c r="AD28" s="166">
        <v>0</v>
      </c>
      <c r="AE28" s="166">
        <v>0</v>
      </c>
      <c r="AF28" s="166">
        <v>0</v>
      </c>
      <c r="AG28" s="167">
        <f t="shared" ref="AG28:AG33" si="20">SUM(AD28:AF28)</f>
        <v>0</v>
      </c>
      <c r="AH28" s="166">
        <v>0</v>
      </c>
      <c r="AI28" s="166">
        <v>0</v>
      </c>
      <c r="AJ28" s="166">
        <v>0</v>
      </c>
      <c r="AK28" s="167">
        <f t="shared" si="3"/>
        <v>0</v>
      </c>
      <c r="AL28" s="174">
        <f t="shared" si="4"/>
        <v>112500</v>
      </c>
      <c r="AM28" s="151"/>
    </row>
    <row r="29" spans="1:39" ht="24.75" customHeight="1" x14ac:dyDescent="0.2">
      <c r="A29" s="144">
        <v>2023</v>
      </c>
      <c r="B29" s="144">
        <v>37</v>
      </c>
      <c r="C29" s="144" t="s">
        <v>167</v>
      </c>
      <c r="D29" s="144">
        <v>157</v>
      </c>
      <c r="E29" s="144" t="s">
        <v>168</v>
      </c>
      <c r="F29" s="144">
        <v>11</v>
      </c>
      <c r="G29" s="144">
        <v>1</v>
      </c>
      <c r="H29" s="144" t="s">
        <v>169</v>
      </c>
      <c r="I29" s="145"/>
      <c r="J29" s="144" t="s">
        <v>170</v>
      </c>
      <c r="K29" s="144">
        <v>0</v>
      </c>
      <c r="L29" s="144" t="s">
        <v>170</v>
      </c>
      <c r="M29" s="164">
        <v>1</v>
      </c>
      <c r="N29" s="165" t="s">
        <v>176</v>
      </c>
      <c r="O29" s="146">
        <v>1</v>
      </c>
      <c r="P29" s="147" t="s">
        <v>171</v>
      </c>
      <c r="Q29" s="146">
        <v>11</v>
      </c>
      <c r="R29" s="148" t="s">
        <v>87</v>
      </c>
      <c r="S29" s="162">
        <v>300</v>
      </c>
      <c r="T29" s="162">
        <v>35610</v>
      </c>
      <c r="U29" s="161" t="s">
        <v>99</v>
      </c>
      <c r="V29" s="166">
        <v>0</v>
      </c>
      <c r="W29" s="166">
        <v>0</v>
      </c>
      <c r="X29" s="166">
        <v>0</v>
      </c>
      <c r="Y29" s="167">
        <f t="shared" si="19"/>
        <v>0</v>
      </c>
      <c r="Z29" s="166">
        <v>50000</v>
      </c>
      <c r="AA29" s="166">
        <v>0</v>
      </c>
      <c r="AB29" s="166">
        <v>0</v>
      </c>
      <c r="AC29" s="167">
        <f t="shared" si="1"/>
        <v>50000</v>
      </c>
      <c r="AD29" s="166">
        <v>0</v>
      </c>
      <c r="AE29" s="166">
        <v>0</v>
      </c>
      <c r="AF29" s="166">
        <v>0</v>
      </c>
      <c r="AG29" s="167">
        <f t="shared" si="20"/>
        <v>0</v>
      </c>
      <c r="AH29" s="166">
        <v>0</v>
      </c>
      <c r="AI29" s="166">
        <v>0</v>
      </c>
      <c r="AJ29" s="166">
        <v>0</v>
      </c>
      <c r="AK29" s="167">
        <f t="shared" si="3"/>
        <v>0</v>
      </c>
      <c r="AL29" s="174">
        <f t="shared" si="4"/>
        <v>50000</v>
      </c>
      <c r="AM29" s="151"/>
    </row>
    <row r="30" spans="1:39" ht="24.75" customHeight="1" x14ac:dyDescent="0.2">
      <c r="A30" s="144">
        <v>2023</v>
      </c>
      <c r="B30" s="144">
        <v>37</v>
      </c>
      <c r="C30" s="144" t="s">
        <v>167</v>
      </c>
      <c r="D30" s="144">
        <v>157</v>
      </c>
      <c r="E30" s="144" t="s">
        <v>168</v>
      </c>
      <c r="F30" s="144">
        <v>11</v>
      </c>
      <c r="G30" s="144">
        <v>1</v>
      </c>
      <c r="H30" s="144" t="s">
        <v>169</v>
      </c>
      <c r="I30" s="145"/>
      <c r="J30" s="144" t="s">
        <v>170</v>
      </c>
      <c r="K30" s="144">
        <v>0</v>
      </c>
      <c r="L30" s="144" t="s">
        <v>170</v>
      </c>
      <c r="M30" s="164">
        <v>1</v>
      </c>
      <c r="N30" s="165" t="s">
        <v>176</v>
      </c>
      <c r="O30" s="146">
        <v>1</v>
      </c>
      <c r="P30" s="147" t="s">
        <v>171</v>
      </c>
      <c r="Q30" s="146">
        <v>11</v>
      </c>
      <c r="R30" s="148" t="s">
        <v>87</v>
      </c>
      <c r="S30" s="162">
        <v>300</v>
      </c>
      <c r="T30" s="162">
        <v>35620</v>
      </c>
      <c r="U30" s="161" t="s">
        <v>98</v>
      </c>
      <c r="V30" s="166">
        <v>0</v>
      </c>
      <c r="W30" s="166">
        <v>0</v>
      </c>
      <c r="X30" s="166">
        <v>0</v>
      </c>
      <c r="Y30" s="167">
        <f t="shared" si="19"/>
        <v>0</v>
      </c>
      <c r="Z30" s="166">
        <v>149000</v>
      </c>
      <c r="AA30" s="166">
        <v>10000</v>
      </c>
      <c r="AB30" s="166">
        <v>108000</v>
      </c>
      <c r="AC30" s="167">
        <f t="shared" si="1"/>
        <v>267000</v>
      </c>
      <c r="AD30" s="166">
        <v>16000</v>
      </c>
      <c r="AE30" s="166">
        <v>16000</v>
      </c>
      <c r="AF30" s="166">
        <v>66000</v>
      </c>
      <c r="AG30" s="167">
        <f t="shared" si="20"/>
        <v>98000</v>
      </c>
      <c r="AH30" s="166">
        <v>0</v>
      </c>
      <c r="AI30" s="166">
        <v>0</v>
      </c>
      <c r="AJ30" s="166">
        <v>0</v>
      </c>
      <c r="AK30" s="167">
        <f t="shared" si="3"/>
        <v>0</v>
      </c>
      <c r="AL30" s="174">
        <f t="shared" si="4"/>
        <v>365000</v>
      </c>
      <c r="AM30" s="151"/>
    </row>
    <row r="31" spans="1:39" ht="24.75" customHeight="1" x14ac:dyDescent="0.2">
      <c r="A31" s="144">
        <v>2023</v>
      </c>
      <c r="B31" s="144">
        <v>37</v>
      </c>
      <c r="C31" s="144" t="s">
        <v>167</v>
      </c>
      <c r="D31" s="144">
        <v>157</v>
      </c>
      <c r="E31" s="144" t="s">
        <v>168</v>
      </c>
      <c r="F31" s="144">
        <v>11</v>
      </c>
      <c r="G31" s="144">
        <v>1</v>
      </c>
      <c r="H31" s="144" t="s">
        <v>169</v>
      </c>
      <c r="I31" s="145"/>
      <c r="J31" s="144" t="s">
        <v>170</v>
      </c>
      <c r="K31" s="144">
        <v>0</v>
      </c>
      <c r="L31" s="144" t="s">
        <v>170</v>
      </c>
      <c r="M31" s="164">
        <v>1</v>
      </c>
      <c r="N31" s="165" t="s">
        <v>176</v>
      </c>
      <c r="O31" s="146">
        <v>1</v>
      </c>
      <c r="P31" s="147" t="s">
        <v>171</v>
      </c>
      <c r="Q31" s="146">
        <v>11</v>
      </c>
      <c r="R31" s="148" t="s">
        <v>87</v>
      </c>
      <c r="S31" s="162">
        <v>300</v>
      </c>
      <c r="T31" s="162">
        <v>36930</v>
      </c>
      <c r="U31" s="161" t="s">
        <v>97</v>
      </c>
      <c r="V31" s="166">
        <v>0</v>
      </c>
      <c r="W31" s="166">
        <v>0</v>
      </c>
      <c r="X31" s="166">
        <v>0</v>
      </c>
      <c r="Y31" s="167">
        <f t="shared" si="19"/>
        <v>0</v>
      </c>
      <c r="Z31" s="166">
        <v>0</v>
      </c>
      <c r="AA31" s="166">
        <v>50000</v>
      </c>
      <c r="AB31" s="166">
        <v>0</v>
      </c>
      <c r="AC31" s="167">
        <f t="shared" si="1"/>
        <v>50000</v>
      </c>
      <c r="AD31" s="166">
        <v>0</v>
      </c>
      <c r="AE31" s="166">
        <v>0</v>
      </c>
      <c r="AF31" s="166">
        <v>0</v>
      </c>
      <c r="AG31" s="167">
        <f t="shared" si="20"/>
        <v>0</v>
      </c>
      <c r="AH31" s="166">
        <v>0</v>
      </c>
      <c r="AI31" s="166">
        <v>0</v>
      </c>
      <c r="AJ31" s="166">
        <v>0</v>
      </c>
      <c r="AK31" s="167">
        <f t="shared" si="3"/>
        <v>0</v>
      </c>
      <c r="AL31" s="174">
        <f t="shared" si="4"/>
        <v>50000</v>
      </c>
      <c r="AM31" s="151"/>
    </row>
    <row r="32" spans="1:39" ht="24.75" customHeight="1" x14ac:dyDescent="0.2">
      <c r="A32" s="144">
        <v>2023</v>
      </c>
      <c r="B32" s="144">
        <v>37</v>
      </c>
      <c r="C32" s="144" t="s">
        <v>167</v>
      </c>
      <c r="D32" s="144">
        <v>157</v>
      </c>
      <c r="E32" s="144" t="s">
        <v>168</v>
      </c>
      <c r="F32" s="144">
        <v>11</v>
      </c>
      <c r="G32" s="144">
        <v>1</v>
      </c>
      <c r="H32" s="144" t="s">
        <v>169</v>
      </c>
      <c r="I32" s="145"/>
      <c r="J32" s="144" t="s">
        <v>170</v>
      </c>
      <c r="K32" s="144">
        <v>0</v>
      </c>
      <c r="L32" s="144" t="s">
        <v>170</v>
      </c>
      <c r="M32" s="164">
        <v>1</v>
      </c>
      <c r="N32" s="165" t="s">
        <v>176</v>
      </c>
      <c r="O32" s="146">
        <v>1</v>
      </c>
      <c r="P32" s="147" t="s">
        <v>171</v>
      </c>
      <c r="Q32" s="146">
        <v>11</v>
      </c>
      <c r="R32" s="148" t="s">
        <v>87</v>
      </c>
      <c r="S32" s="162">
        <v>300</v>
      </c>
      <c r="T32" s="162">
        <v>39200</v>
      </c>
      <c r="U32" s="161" t="s">
        <v>85</v>
      </c>
      <c r="V32" s="166">
        <v>0</v>
      </c>
      <c r="W32" s="166">
        <v>0</v>
      </c>
      <c r="X32" s="166">
        <v>0</v>
      </c>
      <c r="Y32" s="167">
        <f t="shared" si="19"/>
        <v>0</v>
      </c>
      <c r="Z32" s="166">
        <v>50000</v>
      </c>
      <c r="AA32" s="166">
        <v>0</v>
      </c>
      <c r="AB32" s="166">
        <v>0</v>
      </c>
      <c r="AC32" s="167">
        <f t="shared" si="1"/>
        <v>50000</v>
      </c>
      <c r="AD32" s="166">
        <v>0</v>
      </c>
      <c r="AE32" s="166">
        <v>0</v>
      </c>
      <c r="AF32" s="166">
        <v>0</v>
      </c>
      <c r="AG32" s="167">
        <f t="shared" si="20"/>
        <v>0</v>
      </c>
      <c r="AH32" s="166">
        <v>0</v>
      </c>
      <c r="AI32" s="166">
        <v>0</v>
      </c>
      <c r="AJ32" s="166">
        <v>0</v>
      </c>
      <c r="AK32" s="167">
        <f t="shared" si="3"/>
        <v>0</v>
      </c>
      <c r="AL32" s="174">
        <f t="shared" si="4"/>
        <v>50000</v>
      </c>
      <c r="AM32" s="151"/>
    </row>
    <row r="33" spans="1:44" ht="24.75" customHeight="1" x14ac:dyDescent="0.2">
      <c r="A33" s="144">
        <v>2023</v>
      </c>
      <c r="B33" s="144">
        <v>37</v>
      </c>
      <c r="C33" s="144" t="s">
        <v>167</v>
      </c>
      <c r="D33" s="144">
        <v>157</v>
      </c>
      <c r="E33" s="144" t="s">
        <v>168</v>
      </c>
      <c r="F33" s="144">
        <v>11</v>
      </c>
      <c r="G33" s="144">
        <v>1</v>
      </c>
      <c r="H33" s="144" t="s">
        <v>169</v>
      </c>
      <c r="I33" s="145"/>
      <c r="J33" s="144" t="s">
        <v>170</v>
      </c>
      <c r="K33" s="144">
        <v>0</v>
      </c>
      <c r="L33" s="144" t="s">
        <v>170</v>
      </c>
      <c r="M33" s="164">
        <v>1</v>
      </c>
      <c r="N33" s="165" t="s">
        <v>176</v>
      </c>
      <c r="O33" s="146">
        <v>1</v>
      </c>
      <c r="P33" s="147" t="s">
        <v>171</v>
      </c>
      <c r="Q33" s="146">
        <v>11</v>
      </c>
      <c r="R33" s="148" t="s">
        <v>87</v>
      </c>
      <c r="S33" s="162">
        <v>300</v>
      </c>
      <c r="T33" s="162">
        <v>39600</v>
      </c>
      <c r="U33" s="161" t="s">
        <v>86</v>
      </c>
      <c r="V33" s="166">
        <v>0</v>
      </c>
      <c r="W33" s="166">
        <v>0</v>
      </c>
      <c r="X33" s="166">
        <v>0</v>
      </c>
      <c r="Y33" s="167">
        <f t="shared" si="19"/>
        <v>0</v>
      </c>
      <c r="Z33" s="166">
        <v>200000</v>
      </c>
      <c r="AA33" s="166">
        <v>0</v>
      </c>
      <c r="AB33" s="166">
        <v>0</v>
      </c>
      <c r="AC33" s="167">
        <f t="shared" si="1"/>
        <v>200000</v>
      </c>
      <c r="AD33" s="166">
        <v>0</v>
      </c>
      <c r="AE33" s="166">
        <v>0</v>
      </c>
      <c r="AF33" s="166">
        <v>0</v>
      </c>
      <c r="AG33" s="167">
        <f t="shared" si="20"/>
        <v>0</v>
      </c>
      <c r="AH33" s="166">
        <v>0</v>
      </c>
      <c r="AI33" s="166">
        <v>0</v>
      </c>
      <c r="AJ33" s="166">
        <v>0</v>
      </c>
      <c r="AK33" s="167">
        <f t="shared" si="3"/>
        <v>0</v>
      </c>
      <c r="AL33" s="174">
        <f t="shared" si="4"/>
        <v>200000</v>
      </c>
      <c r="AM33" s="151"/>
    </row>
    <row r="34" spans="1:44" ht="36" x14ac:dyDescent="0.2">
      <c r="A34" s="144">
        <v>2023</v>
      </c>
      <c r="B34" s="144">
        <v>37</v>
      </c>
      <c r="C34" s="144" t="s">
        <v>167</v>
      </c>
      <c r="D34" s="144">
        <v>157</v>
      </c>
      <c r="E34" s="144" t="s">
        <v>168</v>
      </c>
      <c r="F34" s="144">
        <v>11</v>
      </c>
      <c r="G34" s="144">
        <v>1</v>
      </c>
      <c r="H34" s="144" t="s">
        <v>169</v>
      </c>
      <c r="I34" s="145"/>
      <c r="J34" s="144" t="s">
        <v>170</v>
      </c>
      <c r="K34" s="144">
        <v>0</v>
      </c>
      <c r="L34" s="144" t="s">
        <v>170</v>
      </c>
      <c r="M34" s="164">
        <v>1</v>
      </c>
      <c r="N34" s="165" t="s">
        <v>176</v>
      </c>
      <c r="O34" s="146">
        <v>1</v>
      </c>
      <c r="P34" s="147" t="s">
        <v>171</v>
      </c>
      <c r="Q34" s="146">
        <v>11</v>
      </c>
      <c r="R34" s="148" t="s">
        <v>87</v>
      </c>
      <c r="S34" s="270" t="s">
        <v>174</v>
      </c>
      <c r="T34" s="270"/>
      <c r="U34" s="270"/>
      <c r="V34" s="176">
        <f t="shared" ref="V34:X35" si="21">SUM(V25:V25)</f>
        <v>0</v>
      </c>
      <c r="W34" s="176">
        <f t="shared" si="21"/>
        <v>0</v>
      </c>
      <c r="X34" s="176">
        <f t="shared" si="21"/>
        <v>20000</v>
      </c>
      <c r="Y34" s="174">
        <f t="shared" si="0"/>
        <v>20000</v>
      </c>
      <c r="Z34" s="176">
        <v>0</v>
      </c>
      <c r="AA34" s="176">
        <v>0</v>
      </c>
      <c r="AB34" s="176">
        <v>0</v>
      </c>
      <c r="AC34" s="174">
        <f t="shared" si="1"/>
        <v>0</v>
      </c>
      <c r="AD34" s="176">
        <v>0</v>
      </c>
      <c r="AE34" s="176">
        <v>0</v>
      </c>
      <c r="AF34" s="176">
        <v>0</v>
      </c>
      <c r="AG34" s="174">
        <f t="shared" si="2"/>
        <v>0</v>
      </c>
      <c r="AH34" s="176">
        <v>0</v>
      </c>
      <c r="AI34" s="176">
        <v>0</v>
      </c>
      <c r="AJ34" s="176">
        <v>0</v>
      </c>
      <c r="AK34" s="174">
        <f t="shared" si="3"/>
        <v>0</v>
      </c>
      <c r="AL34" s="174">
        <v>0</v>
      </c>
      <c r="AM34" s="149"/>
    </row>
    <row r="35" spans="1:44" ht="36" x14ac:dyDescent="0.2">
      <c r="A35" s="144">
        <v>2023</v>
      </c>
      <c r="B35" s="144">
        <v>37</v>
      </c>
      <c r="C35" s="144" t="s">
        <v>167</v>
      </c>
      <c r="D35" s="144">
        <v>157</v>
      </c>
      <c r="E35" s="144" t="s">
        <v>168</v>
      </c>
      <c r="F35" s="144">
        <v>11</v>
      </c>
      <c r="G35" s="144">
        <v>1</v>
      </c>
      <c r="H35" s="144" t="s">
        <v>169</v>
      </c>
      <c r="I35" s="145"/>
      <c r="J35" s="144" t="s">
        <v>170</v>
      </c>
      <c r="K35" s="144">
        <v>0</v>
      </c>
      <c r="L35" s="144" t="s">
        <v>170</v>
      </c>
      <c r="M35" s="164">
        <v>1</v>
      </c>
      <c r="N35" s="165" t="s">
        <v>176</v>
      </c>
      <c r="O35" s="146">
        <v>1</v>
      </c>
      <c r="P35" s="147" t="s">
        <v>171</v>
      </c>
      <c r="Q35" s="146">
        <v>11</v>
      </c>
      <c r="R35" s="148" t="s">
        <v>87</v>
      </c>
      <c r="S35" s="162">
        <v>400</v>
      </c>
      <c r="T35" s="162">
        <v>42240</v>
      </c>
      <c r="U35" s="178" t="s">
        <v>89</v>
      </c>
      <c r="V35" s="166">
        <f t="shared" si="21"/>
        <v>0</v>
      </c>
      <c r="W35" s="166">
        <f t="shared" si="21"/>
        <v>0</v>
      </c>
      <c r="X35" s="166">
        <f t="shared" si="21"/>
        <v>0</v>
      </c>
      <c r="Y35" s="167">
        <f t="shared" si="0"/>
        <v>0</v>
      </c>
      <c r="Z35" s="166">
        <f t="shared" ref="Z35:AA35" si="22">SUM(Z26:Z26)</f>
        <v>0</v>
      </c>
      <c r="AA35" s="166">
        <f t="shared" si="22"/>
        <v>0</v>
      </c>
      <c r="AB35" s="166">
        <v>45000000</v>
      </c>
      <c r="AC35" s="167">
        <f t="shared" si="1"/>
        <v>45000000</v>
      </c>
      <c r="AD35" s="166">
        <v>0</v>
      </c>
      <c r="AE35" s="166">
        <f t="shared" ref="AE35" si="23">SUM(AE26:AE26)</f>
        <v>0</v>
      </c>
      <c r="AF35" s="166">
        <v>0</v>
      </c>
      <c r="AG35" s="167">
        <f t="shared" si="2"/>
        <v>0</v>
      </c>
      <c r="AH35" s="166">
        <f t="shared" ref="AH35:AJ35" si="24">SUM(AH26:AH26)</f>
        <v>0</v>
      </c>
      <c r="AI35" s="166">
        <f t="shared" si="24"/>
        <v>0</v>
      </c>
      <c r="AJ35" s="166">
        <f t="shared" si="24"/>
        <v>0</v>
      </c>
      <c r="AK35" s="167">
        <f t="shared" si="3"/>
        <v>0</v>
      </c>
      <c r="AL35" s="174">
        <f t="shared" si="4"/>
        <v>45000000</v>
      </c>
      <c r="AM35" s="149"/>
    </row>
    <row r="36" spans="1:44" s="154" customFormat="1" ht="30.75" customHeight="1" x14ac:dyDescent="0.2">
      <c r="A36" s="266" t="s">
        <v>175</v>
      </c>
      <c r="B36" s="267"/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8"/>
      <c r="V36" s="171">
        <f t="shared" ref="V36:AL36" si="25">SUM(V5:V35)</f>
        <v>3880121.99</v>
      </c>
      <c r="W36" s="171">
        <f t="shared" si="25"/>
        <v>3880121.99</v>
      </c>
      <c r="X36" s="171">
        <f t="shared" si="25"/>
        <v>3920121.99</v>
      </c>
      <c r="Y36" s="171">
        <f t="shared" si="25"/>
        <v>11680365.970000001</v>
      </c>
      <c r="Z36" s="171">
        <f t="shared" si="25"/>
        <v>4734345.49</v>
      </c>
      <c r="AA36" s="171">
        <f t="shared" si="25"/>
        <v>4311730.0199999996</v>
      </c>
      <c r="AB36" s="171">
        <f t="shared" si="25"/>
        <v>53183916.109999999</v>
      </c>
      <c r="AC36" s="171">
        <f t="shared" si="25"/>
        <v>62229991.620000005</v>
      </c>
      <c r="AD36" s="171">
        <f t="shared" si="25"/>
        <v>4119328.56</v>
      </c>
      <c r="AE36" s="171">
        <f t="shared" si="25"/>
        <v>3924024.97</v>
      </c>
      <c r="AF36" s="171">
        <f t="shared" si="25"/>
        <v>4174227.39</v>
      </c>
      <c r="AG36" s="171">
        <f t="shared" si="25"/>
        <v>12217580.92</v>
      </c>
      <c r="AH36" s="171">
        <f t="shared" si="25"/>
        <v>4070627.39</v>
      </c>
      <c r="AI36" s="171">
        <f t="shared" si="25"/>
        <v>4045823.6100000003</v>
      </c>
      <c r="AJ36" s="171">
        <f t="shared" si="25"/>
        <v>7431528.4100000001</v>
      </c>
      <c r="AK36" s="171">
        <f t="shared" si="25"/>
        <v>15547979.410000002</v>
      </c>
      <c r="AL36" s="184">
        <f t="shared" si="25"/>
        <v>101655918</v>
      </c>
      <c r="AM36" s="181"/>
      <c r="AN36" s="153"/>
      <c r="AO36" s="153"/>
      <c r="AP36" s="153"/>
      <c r="AQ36" s="153"/>
      <c r="AR36" s="153"/>
    </row>
    <row r="37" spans="1:44" x14ac:dyDescent="0.2">
      <c r="A37" s="151"/>
      <c r="B37" s="151"/>
      <c r="C37" s="151"/>
      <c r="D37" s="151"/>
      <c r="E37" s="151"/>
      <c r="F37" s="151"/>
      <c r="G37" s="151"/>
      <c r="H37" s="151"/>
      <c r="I37" s="152"/>
      <c r="J37" s="151"/>
      <c r="K37" s="151"/>
      <c r="L37" s="151"/>
      <c r="M37" s="151"/>
      <c r="N37" s="151"/>
      <c r="O37" s="152"/>
      <c r="P37" s="155"/>
      <c r="Q37" s="152"/>
      <c r="R37" s="156"/>
      <c r="S37" s="157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8"/>
      <c r="AM37" s="151"/>
    </row>
    <row r="38" spans="1:44" x14ac:dyDescent="0.2">
      <c r="A38" s="151"/>
      <c r="B38" s="151"/>
      <c r="C38" s="151"/>
      <c r="D38" s="151"/>
      <c r="E38" s="151"/>
      <c r="F38" s="151"/>
      <c r="G38" s="151"/>
      <c r="H38" s="151"/>
      <c r="I38" s="152"/>
      <c r="J38" s="151"/>
      <c r="K38" s="151"/>
      <c r="L38" s="151"/>
      <c r="M38" s="151"/>
      <c r="N38" s="151"/>
      <c r="O38" s="152"/>
      <c r="P38" s="155"/>
      <c r="Q38" s="152"/>
      <c r="R38" s="156"/>
      <c r="S38" s="157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8"/>
      <c r="AM38" s="151"/>
    </row>
    <row r="39" spans="1:44" x14ac:dyDescent="0.2">
      <c r="A39" s="151"/>
      <c r="B39" s="151"/>
      <c r="C39" s="151"/>
      <c r="D39" s="151"/>
      <c r="E39" s="151"/>
      <c r="F39" s="151"/>
      <c r="G39" s="151"/>
      <c r="H39" s="151"/>
      <c r="I39" s="152"/>
      <c r="J39" s="151"/>
      <c r="K39" s="151"/>
      <c r="L39" s="151"/>
      <c r="M39" s="151"/>
      <c r="N39" s="151"/>
      <c r="O39" s="152"/>
      <c r="P39" s="155"/>
      <c r="Q39" s="152"/>
      <c r="R39" s="156"/>
      <c r="S39" s="157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8"/>
      <c r="AM39" s="151"/>
    </row>
    <row r="40" spans="1:44" x14ac:dyDescent="0.2">
      <c r="A40" s="151"/>
      <c r="B40" s="151"/>
      <c r="C40" s="151"/>
      <c r="D40" s="151"/>
      <c r="E40" s="151"/>
      <c r="F40" s="151"/>
      <c r="G40" s="151"/>
      <c r="H40" s="151"/>
      <c r="I40" s="152"/>
      <c r="J40" s="151"/>
      <c r="K40" s="151"/>
      <c r="L40" s="151"/>
      <c r="M40" s="151"/>
      <c r="N40" s="151"/>
      <c r="O40" s="152"/>
      <c r="P40" s="155"/>
      <c r="Q40" s="152"/>
      <c r="R40" s="156"/>
      <c r="S40" s="157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1"/>
      <c r="AL40" s="158"/>
      <c r="AM40" s="151"/>
    </row>
    <row r="41" spans="1:44" x14ac:dyDescent="0.2">
      <c r="A41" s="151"/>
      <c r="B41" s="151"/>
      <c r="C41" s="151"/>
      <c r="D41" s="151"/>
      <c r="E41" s="151"/>
      <c r="F41" s="151"/>
      <c r="G41" s="151"/>
      <c r="H41" s="151"/>
      <c r="I41" s="152"/>
      <c r="J41" s="151"/>
      <c r="K41" s="151"/>
      <c r="L41" s="151"/>
      <c r="M41" s="151"/>
      <c r="N41" s="151"/>
      <c r="O41" s="152"/>
      <c r="P41" s="155"/>
      <c r="Q41" s="152"/>
      <c r="R41" s="156"/>
      <c r="S41" s="157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8"/>
      <c r="AM41" s="151"/>
    </row>
    <row r="42" spans="1:44" x14ac:dyDescent="0.2">
      <c r="A42" s="151"/>
      <c r="B42" s="151"/>
      <c r="C42" s="151"/>
      <c r="D42" s="151"/>
      <c r="E42" s="151"/>
      <c r="F42" s="151"/>
      <c r="G42" s="151"/>
      <c r="H42" s="151"/>
      <c r="I42" s="152"/>
      <c r="J42" s="151"/>
      <c r="K42" s="151"/>
      <c r="L42" s="151"/>
      <c r="M42" s="151"/>
      <c r="N42" s="151"/>
      <c r="O42" s="152"/>
      <c r="P42" s="155"/>
      <c r="Q42" s="152"/>
      <c r="R42" s="156"/>
      <c r="S42" s="157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8"/>
      <c r="AM42" s="151"/>
    </row>
    <row r="43" spans="1:44" x14ac:dyDescent="0.2">
      <c r="A43" s="151"/>
      <c r="B43" s="151"/>
      <c r="C43" s="151"/>
      <c r="D43" s="151"/>
      <c r="E43" s="151"/>
      <c r="F43" s="151"/>
      <c r="G43" s="151"/>
      <c r="H43" s="151"/>
      <c r="I43" s="152"/>
      <c r="J43" s="151"/>
      <c r="K43" s="151"/>
      <c r="L43" s="151"/>
      <c r="M43" s="151"/>
      <c r="N43" s="151"/>
      <c r="O43" s="152"/>
      <c r="P43" s="155"/>
      <c r="Q43" s="152"/>
      <c r="R43" s="156"/>
      <c r="S43" s="157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8"/>
      <c r="AM43" s="151"/>
    </row>
    <row r="44" spans="1:44" x14ac:dyDescent="0.2">
      <c r="A44" s="151"/>
      <c r="B44" s="151"/>
      <c r="C44" s="151"/>
      <c r="D44" s="151"/>
      <c r="E44" s="151"/>
      <c r="F44" s="151"/>
      <c r="G44" s="151"/>
      <c r="H44" s="151"/>
      <c r="I44" s="152"/>
      <c r="J44" s="151"/>
      <c r="K44" s="151"/>
      <c r="L44" s="151"/>
      <c r="M44" s="151"/>
      <c r="N44" s="151"/>
      <c r="O44" s="152"/>
      <c r="P44" s="155"/>
      <c r="Q44" s="152"/>
      <c r="R44" s="156"/>
      <c r="S44" s="157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8"/>
      <c r="AM44" s="151"/>
    </row>
    <row r="45" spans="1:44" x14ac:dyDescent="0.2">
      <c r="A45" s="151"/>
      <c r="B45" s="151"/>
      <c r="C45" s="151"/>
      <c r="D45" s="151"/>
      <c r="E45" s="151"/>
      <c r="F45" s="151"/>
      <c r="G45" s="151"/>
      <c r="H45" s="151"/>
      <c r="I45" s="152"/>
      <c r="J45" s="151"/>
      <c r="K45" s="151"/>
      <c r="L45" s="151"/>
      <c r="M45" s="151"/>
      <c r="N45" s="151"/>
      <c r="O45" s="152"/>
      <c r="P45" s="155"/>
      <c r="Q45" s="152"/>
      <c r="R45" s="156"/>
      <c r="S45" s="157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8"/>
      <c r="AM45" s="151"/>
    </row>
    <row r="46" spans="1:44" x14ac:dyDescent="0.2">
      <c r="A46" s="151"/>
      <c r="B46" s="151"/>
      <c r="C46" s="151"/>
      <c r="D46" s="151"/>
      <c r="E46" s="151"/>
      <c r="F46" s="151"/>
      <c r="G46" s="151"/>
      <c r="H46" s="151"/>
      <c r="I46" s="152"/>
      <c r="J46" s="151"/>
      <c r="K46" s="151"/>
      <c r="L46" s="151"/>
      <c r="M46" s="151"/>
      <c r="N46" s="151"/>
      <c r="O46" s="152"/>
      <c r="P46" s="155"/>
      <c r="Q46" s="152"/>
      <c r="R46" s="156"/>
      <c r="S46" s="157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8"/>
      <c r="AM46" s="151"/>
    </row>
    <row r="47" spans="1:44" x14ac:dyDescent="0.2">
      <c r="A47" s="151"/>
      <c r="B47" s="151"/>
      <c r="C47" s="151"/>
      <c r="D47" s="151"/>
      <c r="E47" s="151"/>
      <c r="F47" s="151"/>
      <c r="G47" s="151"/>
      <c r="H47" s="151"/>
      <c r="I47" s="152"/>
      <c r="J47" s="151"/>
      <c r="K47" s="151"/>
      <c r="L47" s="151"/>
      <c r="M47" s="151"/>
      <c r="N47" s="151"/>
      <c r="O47" s="152"/>
      <c r="P47" s="155"/>
      <c r="Q47" s="152"/>
      <c r="R47" s="156"/>
      <c r="S47" s="157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8"/>
      <c r="AM47" s="151"/>
    </row>
    <row r="48" spans="1:44" x14ac:dyDescent="0.2">
      <c r="A48" s="151"/>
      <c r="B48" s="151"/>
      <c r="C48" s="151"/>
      <c r="D48" s="151"/>
      <c r="E48" s="151"/>
      <c r="F48" s="151"/>
      <c r="G48" s="151"/>
      <c r="H48" s="151"/>
      <c r="I48" s="152"/>
      <c r="J48" s="151"/>
      <c r="K48" s="151"/>
      <c r="L48" s="151"/>
      <c r="M48" s="151"/>
      <c r="N48" s="151"/>
      <c r="O48" s="152"/>
      <c r="P48" s="155"/>
      <c r="Q48" s="152"/>
      <c r="R48" s="156"/>
      <c r="S48" s="157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8"/>
      <c r="AM48" s="151"/>
    </row>
    <row r="49" spans="1:39" x14ac:dyDescent="0.2">
      <c r="A49" s="151"/>
      <c r="B49" s="151"/>
      <c r="C49" s="151"/>
      <c r="D49" s="151"/>
      <c r="E49" s="151"/>
      <c r="F49" s="151"/>
      <c r="G49" s="151"/>
      <c r="H49" s="151"/>
      <c r="I49" s="152"/>
      <c r="J49" s="151"/>
      <c r="K49" s="151"/>
      <c r="L49" s="151"/>
      <c r="M49" s="151"/>
      <c r="N49" s="151"/>
      <c r="O49" s="152"/>
      <c r="P49" s="155"/>
      <c r="Q49" s="152"/>
      <c r="R49" s="156"/>
      <c r="S49" s="157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8"/>
      <c r="AM49" s="151"/>
    </row>
    <row r="50" spans="1:39" x14ac:dyDescent="0.2">
      <c r="A50" s="151"/>
      <c r="B50" s="151"/>
      <c r="C50" s="151"/>
      <c r="D50" s="151"/>
      <c r="E50" s="151"/>
      <c r="F50" s="151"/>
      <c r="G50" s="151"/>
      <c r="H50" s="151"/>
      <c r="I50" s="152"/>
      <c r="J50" s="151"/>
      <c r="K50" s="151"/>
      <c r="L50" s="151"/>
      <c r="M50" s="151"/>
      <c r="N50" s="151"/>
      <c r="O50" s="152"/>
      <c r="P50" s="155"/>
      <c r="Q50" s="152"/>
      <c r="R50" s="156"/>
      <c r="S50" s="157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8"/>
      <c r="AM50" s="151"/>
    </row>
    <row r="51" spans="1:39" x14ac:dyDescent="0.2">
      <c r="A51" s="151"/>
      <c r="B51" s="151"/>
      <c r="C51" s="151"/>
      <c r="D51" s="151"/>
      <c r="E51" s="151"/>
      <c r="F51" s="151"/>
      <c r="G51" s="151"/>
      <c r="H51" s="151"/>
      <c r="I51" s="152"/>
      <c r="J51" s="151"/>
      <c r="K51" s="151"/>
      <c r="L51" s="151"/>
      <c r="M51" s="151"/>
      <c r="N51" s="151"/>
      <c r="O51" s="152"/>
      <c r="P51" s="155"/>
      <c r="Q51" s="152"/>
      <c r="R51" s="156"/>
      <c r="S51" s="157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51"/>
      <c r="AK51" s="151"/>
      <c r="AL51" s="158"/>
      <c r="AM51" s="151"/>
    </row>
    <row r="52" spans="1:39" x14ac:dyDescent="0.2">
      <c r="A52" s="151"/>
      <c r="B52" s="151"/>
      <c r="C52" s="151"/>
      <c r="D52" s="151"/>
      <c r="E52" s="151"/>
      <c r="F52" s="151"/>
      <c r="G52" s="151"/>
      <c r="H52" s="151"/>
      <c r="I52" s="152"/>
      <c r="J52" s="151"/>
      <c r="K52" s="151"/>
      <c r="L52" s="151"/>
      <c r="M52" s="151"/>
      <c r="N52" s="151"/>
      <c r="O52" s="152"/>
      <c r="P52" s="155"/>
      <c r="Q52" s="152"/>
      <c r="R52" s="156"/>
      <c r="S52" s="157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8"/>
      <c r="AM52" s="151"/>
    </row>
    <row r="53" spans="1:39" x14ac:dyDescent="0.2">
      <c r="A53" s="151"/>
      <c r="B53" s="151"/>
      <c r="C53" s="151"/>
      <c r="D53" s="151"/>
      <c r="E53" s="151"/>
      <c r="F53" s="151"/>
      <c r="G53" s="151"/>
      <c r="H53" s="151"/>
      <c r="I53" s="152"/>
      <c r="J53" s="151"/>
      <c r="K53" s="151"/>
      <c r="L53" s="151"/>
      <c r="M53" s="151"/>
      <c r="N53" s="151"/>
      <c r="O53" s="152"/>
      <c r="P53" s="155"/>
      <c r="Q53" s="152"/>
      <c r="R53" s="156"/>
      <c r="S53" s="157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8"/>
      <c r="AM53" s="151"/>
    </row>
    <row r="54" spans="1:39" x14ac:dyDescent="0.2">
      <c r="A54" s="151"/>
      <c r="B54" s="151"/>
      <c r="C54" s="151"/>
      <c r="D54" s="151"/>
      <c r="E54" s="151"/>
      <c r="F54" s="151"/>
      <c r="G54" s="151"/>
      <c r="H54" s="151"/>
      <c r="I54" s="152"/>
      <c r="J54" s="151"/>
      <c r="K54" s="151"/>
      <c r="L54" s="151"/>
      <c r="M54" s="151"/>
      <c r="N54" s="151"/>
      <c r="O54" s="152"/>
      <c r="P54" s="155"/>
      <c r="Q54" s="152"/>
      <c r="R54" s="156"/>
      <c r="S54" s="157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8"/>
      <c r="AM54" s="151"/>
    </row>
    <row r="55" spans="1:39" x14ac:dyDescent="0.2">
      <c r="A55" s="151"/>
      <c r="B55" s="151"/>
      <c r="C55" s="151"/>
      <c r="D55" s="151"/>
      <c r="E55" s="151"/>
      <c r="F55" s="151"/>
      <c r="G55" s="151"/>
      <c r="H55" s="151"/>
      <c r="I55" s="152"/>
      <c r="J55" s="151"/>
      <c r="K55" s="151"/>
      <c r="L55" s="151"/>
      <c r="M55" s="151"/>
      <c r="N55" s="151"/>
      <c r="O55" s="152"/>
      <c r="P55" s="155"/>
      <c r="Q55" s="152"/>
      <c r="R55" s="156"/>
      <c r="S55" s="157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8"/>
      <c r="AM55" s="151"/>
    </row>
    <row r="56" spans="1:39" x14ac:dyDescent="0.2">
      <c r="A56" s="151"/>
      <c r="B56" s="151"/>
      <c r="C56" s="151"/>
      <c r="D56" s="151"/>
      <c r="E56" s="151"/>
      <c r="F56" s="151"/>
      <c r="G56" s="151"/>
      <c r="H56" s="151"/>
      <c r="I56" s="152"/>
      <c r="J56" s="151"/>
      <c r="K56" s="151"/>
      <c r="L56" s="151"/>
      <c r="M56" s="151"/>
      <c r="N56" s="151"/>
      <c r="O56" s="152"/>
      <c r="P56" s="155"/>
      <c r="Q56" s="152"/>
      <c r="R56" s="156"/>
      <c r="S56" s="157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8"/>
      <c r="AM56" s="151"/>
    </row>
    <row r="57" spans="1:39" x14ac:dyDescent="0.2">
      <c r="A57" s="151"/>
      <c r="B57" s="151"/>
      <c r="C57" s="151"/>
      <c r="D57" s="151"/>
      <c r="E57" s="151"/>
      <c r="F57" s="151"/>
      <c r="G57" s="151"/>
      <c r="H57" s="151"/>
      <c r="I57" s="152"/>
      <c r="J57" s="151"/>
      <c r="K57" s="151"/>
      <c r="L57" s="151"/>
      <c r="M57" s="151"/>
      <c r="N57" s="151"/>
      <c r="O57" s="152"/>
      <c r="P57" s="155"/>
      <c r="Q57" s="152"/>
      <c r="R57" s="156"/>
      <c r="S57" s="157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8"/>
      <c r="AM57" s="151"/>
    </row>
    <row r="58" spans="1:39" x14ac:dyDescent="0.2">
      <c r="A58" s="151"/>
      <c r="B58" s="151"/>
      <c r="C58" s="151"/>
      <c r="D58" s="151"/>
      <c r="E58" s="151"/>
      <c r="F58" s="151"/>
      <c r="G58" s="151"/>
      <c r="H58" s="151"/>
      <c r="I58" s="152"/>
      <c r="J58" s="151"/>
      <c r="K58" s="151"/>
      <c r="L58" s="151"/>
      <c r="M58" s="151"/>
      <c r="N58" s="151"/>
      <c r="O58" s="152"/>
      <c r="P58" s="155"/>
      <c r="Q58" s="152"/>
      <c r="R58" s="156"/>
      <c r="S58" s="157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8"/>
      <c r="AM58" s="151"/>
    </row>
    <row r="59" spans="1:39" x14ac:dyDescent="0.2">
      <c r="A59" s="151"/>
      <c r="B59" s="151"/>
      <c r="C59" s="151"/>
      <c r="D59" s="151"/>
      <c r="E59" s="151"/>
      <c r="F59" s="151"/>
      <c r="G59" s="151"/>
      <c r="H59" s="151"/>
      <c r="I59" s="152"/>
      <c r="J59" s="151"/>
      <c r="K59" s="151"/>
      <c r="L59" s="151"/>
      <c r="M59" s="151"/>
      <c r="N59" s="151"/>
      <c r="O59" s="152"/>
      <c r="P59" s="155"/>
      <c r="Q59" s="152"/>
      <c r="R59" s="156"/>
      <c r="S59" s="157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51"/>
      <c r="AK59" s="151"/>
      <c r="AL59" s="158"/>
      <c r="AM59" s="151"/>
    </row>
    <row r="60" spans="1:39" x14ac:dyDescent="0.2">
      <c r="A60" s="151"/>
      <c r="B60" s="151"/>
      <c r="C60" s="151"/>
      <c r="D60" s="151"/>
      <c r="E60" s="151"/>
      <c r="F60" s="151"/>
      <c r="G60" s="151"/>
      <c r="H60" s="151"/>
      <c r="I60" s="152"/>
      <c r="J60" s="151"/>
      <c r="K60" s="151"/>
      <c r="L60" s="151"/>
      <c r="M60" s="151"/>
      <c r="N60" s="151"/>
      <c r="O60" s="152"/>
      <c r="P60" s="155"/>
      <c r="Q60" s="152"/>
      <c r="R60" s="156"/>
      <c r="S60" s="157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8"/>
      <c r="AM60" s="151"/>
    </row>
    <row r="61" spans="1:39" x14ac:dyDescent="0.2">
      <c r="A61" s="151"/>
      <c r="B61" s="151"/>
      <c r="C61" s="151"/>
      <c r="D61" s="151"/>
      <c r="E61" s="151"/>
      <c r="F61" s="151"/>
      <c r="G61" s="151"/>
      <c r="H61" s="151"/>
      <c r="I61" s="152"/>
      <c r="J61" s="151"/>
      <c r="K61" s="151"/>
      <c r="L61" s="151"/>
      <c r="M61" s="151"/>
      <c r="N61" s="151"/>
      <c r="O61" s="152"/>
      <c r="P61" s="155"/>
      <c r="Q61" s="152"/>
      <c r="R61" s="156"/>
      <c r="S61" s="157"/>
      <c r="T61" s="151"/>
      <c r="U61" s="151"/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1"/>
      <c r="AG61" s="151"/>
      <c r="AH61" s="151"/>
      <c r="AI61" s="151"/>
      <c r="AJ61" s="151"/>
      <c r="AK61" s="151"/>
      <c r="AL61" s="158"/>
      <c r="AM61" s="151"/>
    </row>
    <row r="62" spans="1:39" x14ac:dyDescent="0.2">
      <c r="A62" s="151"/>
      <c r="B62" s="151"/>
      <c r="C62" s="151"/>
      <c r="D62" s="151"/>
      <c r="E62" s="151"/>
      <c r="F62" s="151"/>
      <c r="G62" s="151"/>
      <c r="H62" s="151"/>
      <c r="I62" s="152"/>
      <c r="J62" s="151"/>
      <c r="K62" s="151"/>
      <c r="L62" s="151"/>
      <c r="M62" s="151"/>
      <c r="N62" s="151"/>
      <c r="O62" s="152"/>
      <c r="P62" s="155"/>
      <c r="Q62" s="152"/>
      <c r="R62" s="156"/>
      <c r="S62" s="157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/>
      <c r="AH62" s="151"/>
      <c r="AI62" s="151"/>
      <c r="AJ62" s="151"/>
      <c r="AK62" s="151"/>
      <c r="AL62" s="158"/>
      <c r="AM62" s="151"/>
    </row>
    <row r="63" spans="1:39" x14ac:dyDescent="0.2">
      <c r="A63" s="151"/>
      <c r="B63" s="151"/>
      <c r="C63" s="151"/>
      <c r="D63" s="151"/>
      <c r="E63" s="151"/>
      <c r="F63" s="151"/>
      <c r="G63" s="151"/>
      <c r="H63" s="151"/>
      <c r="I63" s="152"/>
      <c r="J63" s="151"/>
      <c r="K63" s="151"/>
      <c r="L63" s="151"/>
      <c r="M63" s="151"/>
      <c r="N63" s="151"/>
      <c r="O63" s="152"/>
      <c r="P63" s="155"/>
      <c r="Q63" s="152"/>
      <c r="R63" s="156"/>
      <c r="S63" s="157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8"/>
      <c r="AM63" s="151"/>
    </row>
    <row r="64" spans="1:39" x14ac:dyDescent="0.2">
      <c r="A64" s="151"/>
      <c r="B64" s="151"/>
      <c r="C64" s="151"/>
      <c r="D64" s="151"/>
      <c r="E64" s="151"/>
      <c r="F64" s="151"/>
      <c r="G64" s="151"/>
      <c r="H64" s="151"/>
      <c r="I64" s="152"/>
      <c r="J64" s="151"/>
      <c r="K64" s="151"/>
      <c r="L64" s="151"/>
      <c r="M64" s="151"/>
      <c r="N64" s="151"/>
      <c r="O64" s="152"/>
      <c r="P64" s="155"/>
      <c r="Q64" s="152"/>
      <c r="R64" s="156"/>
      <c r="S64" s="157"/>
      <c r="T64" s="151"/>
      <c r="U64" s="151"/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/>
      <c r="AH64" s="151"/>
      <c r="AI64" s="151"/>
      <c r="AJ64" s="151"/>
      <c r="AK64" s="151"/>
      <c r="AL64" s="158"/>
      <c r="AM64" s="151"/>
    </row>
    <row r="65" spans="1:39" x14ac:dyDescent="0.2">
      <c r="A65" s="151"/>
      <c r="B65" s="151"/>
      <c r="C65" s="151"/>
      <c r="D65" s="151"/>
      <c r="E65" s="151"/>
      <c r="F65" s="151"/>
      <c r="G65" s="151"/>
      <c r="H65" s="151"/>
      <c r="I65" s="152"/>
      <c r="J65" s="151"/>
      <c r="K65" s="151"/>
      <c r="L65" s="151"/>
      <c r="M65" s="151"/>
      <c r="N65" s="151"/>
      <c r="O65" s="152"/>
      <c r="P65" s="155"/>
      <c r="Q65" s="152"/>
      <c r="R65" s="156"/>
      <c r="S65" s="157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8"/>
      <c r="AM65" s="151"/>
    </row>
    <row r="66" spans="1:39" x14ac:dyDescent="0.2">
      <c r="A66" s="151"/>
      <c r="B66" s="151"/>
      <c r="C66" s="151"/>
      <c r="D66" s="151"/>
      <c r="E66" s="151"/>
      <c r="F66" s="151"/>
      <c r="G66" s="151"/>
      <c r="H66" s="151"/>
      <c r="I66" s="152"/>
      <c r="J66" s="151"/>
      <c r="K66" s="151"/>
      <c r="L66" s="151"/>
      <c r="M66" s="151"/>
      <c r="N66" s="151"/>
      <c r="O66" s="152"/>
      <c r="P66" s="155"/>
      <c r="Q66" s="152"/>
      <c r="R66" s="156"/>
      <c r="S66" s="157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51"/>
      <c r="AJ66" s="151"/>
      <c r="AK66" s="151"/>
      <c r="AL66" s="158"/>
      <c r="AM66" s="151"/>
    </row>
    <row r="67" spans="1:39" x14ac:dyDescent="0.2">
      <c r="A67" s="151"/>
      <c r="B67" s="151"/>
      <c r="C67" s="151"/>
      <c r="D67" s="151"/>
      <c r="E67" s="151"/>
      <c r="F67" s="151"/>
      <c r="G67" s="151"/>
      <c r="H67" s="151"/>
      <c r="I67" s="152"/>
      <c r="J67" s="151"/>
      <c r="K67" s="151"/>
      <c r="L67" s="151"/>
      <c r="M67" s="151"/>
      <c r="N67" s="151"/>
      <c r="O67" s="152"/>
      <c r="P67" s="155"/>
      <c r="Q67" s="152"/>
      <c r="R67" s="156"/>
      <c r="S67" s="157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8"/>
      <c r="AM67" s="151"/>
    </row>
    <row r="68" spans="1:39" x14ac:dyDescent="0.2">
      <c r="A68" s="151"/>
      <c r="B68" s="151"/>
      <c r="C68" s="151"/>
      <c r="D68" s="151"/>
      <c r="E68" s="151"/>
      <c r="F68" s="151"/>
      <c r="G68" s="151"/>
      <c r="H68" s="151"/>
      <c r="I68" s="152"/>
      <c r="J68" s="151"/>
      <c r="K68" s="151"/>
      <c r="L68" s="151"/>
      <c r="M68" s="151"/>
      <c r="N68" s="151"/>
      <c r="O68" s="152"/>
      <c r="P68" s="155"/>
      <c r="Q68" s="152"/>
      <c r="R68" s="156"/>
      <c r="S68" s="157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/>
      <c r="AH68" s="151"/>
      <c r="AI68" s="151"/>
      <c r="AJ68" s="151"/>
      <c r="AK68" s="151"/>
      <c r="AL68" s="158"/>
      <c r="AM68" s="151"/>
    </row>
    <row r="69" spans="1:39" x14ac:dyDescent="0.2">
      <c r="A69" s="151"/>
      <c r="B69" s="151"/>
      <c r="C69" s="151"/>
      <c r="D69" s="151"/>
      <c r="E69" s="151"/>
      <c r="F69" s="151"/>
      <c r="G69" s="151"/>
      <c r="H69" s="151"/>
      <c r="I69" s="152"/>
      <c r="J69" s="151"/>
      <c r="K69" s="151"/>
      <c r="L69" s="151"/>
      <c r="M69" s="151"/>
      <c r="N69" s="151"/>
      <c r="O69" s="152"/>
      <c r="P69" s="155"/>
      <c r="Q69" s="152"/>
      <c r="R69" s="156"/>
      <c r="S69" s="157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8"/>
      <c r="AM69" s="151"/>
    </row>
    <row r="70" spans="1:39" x14ac:dyDescent="0.2">
      <c r="A70" s="151"/>
      <c r="B70" s="151"/>
      <c r="C70" s="151"/>
      <c r="D70" s="151"/>
      <c r="E70" s="151"/>
      <c r="F70" s="151"/>
      <c r="G70" s="151"/>
      <c r="H70" s="151"/>
      <c r="I70" s="152"/>
      <c r="J70" s="151"/>
      <c r="K70" s="151"/>
      <c r="L70" s="151"/>
      <c r="M70" s="151"/>
      <c r="N70" s="151"/>
      <c r="O70" s="152"/>
      <c r="P70" s="155"/>
      <c r="Q70" s="152"/>
      <c r="R70" s="156"/>
      <c r="S70" s="157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8"/>
      <c r="AM70" s="151"/>
    </row>
    <row r="71" spans="1:39" x14ac:dyDescent="0.2">
      <c r="A71" s="151"/>
      <c r="B71" s="151"/>
      <c r="C71" s="151"/>
      <c r="D71" s="151"/>
      <c r="E71" s="151"/>
      <c r="F71" s="151"/>
      <c r="G71" s="151"/>
      <c r="H71" s="151"/>
      <c r="I71" s="152"/>
      <c r="J71" s="151"/>
      <c r="K71" s="151"/>
      <c r="L71" s="151"/>
      <c r="M71" s="151"/>
      <c r="N71" s="151"/>
      <c r="O71" s="152"/>
      <c r="P71" s="155"/>
      <c r="Q71" s="152"/>
      <c r="R71" s="156"/>
      <c r="S71" s="157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8"/>
      <c r="AM71" s="151"/>
    </row>
    <row r="72" spans="1:39" x14ac:dyDescent="0.2">
      <c r="A72" s="151"/>
      <c r="B72" s="151"/>
      <c r="C72" s="151"/>
      <c r="D72" s="151"/>
      <c r="E72" s="151"/>
      <c r="F72" s="151"/>
      <c r="G72" s="151"/>
      <c r="H72" s="151"/>
      <c r="I72" s="152"/>
      <c r="J72" s="151"/>
      <c r="K72" s="151"/>
      <c r="L72" s="151"/>
      <c r="M72" s="151"/>
      <c r="N72" s="151"/>
      <c r="O72" s="152"/>
      <c r="P72" s="155"/>
      <c r="Q72" s="152"/>
      <c r="R72" s="156"/>
      <c r="S72" s="157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8"/>
      <c r="AM72" s="151"/>
    </row>
    <row r="73" spans="1:39" x14ac:dyDescent="0.2">
      <c r="A73" s="151"/>
      <c r="B73" s="151"/>
      <c r="C73" s="151"/>
      <c r="D73" s="151"/>
      <c r="E73" s="151"/>
      <c r="F73" s="151"/>
      <c r="G73" s="151"/>
      <c r="H73" s="151"/>
      <c r="I73" s="152"/>
      <c r="J73" s="151"/>
      <c r="K73" s="151"/>
      <c r="L73" s="151"/>
      <c r="M73" s="151"/>
      <c r="N73" s="151"/>
      <c r="O73" s="152"/>
      <c r="P73" s="155"/>
      <c r="Q73" s="152"/>
      <c r="R73" s="156"/>
      <c r="S73" s="157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51"/>
      <c r="AK73" s="151"/>
      <c r="AL73" s="158"/>
      <c r="AM73" s="151"/>
    </row>
    <row r="74" spans="1:39" x14ac:dyDescent="0.2">
      <c r="A74" s="151"/>
      <c r="B74" s="151"/>
      <c r="C74" s="151"/>
      <c r="D74" s="151"/>
      <c r="E74" s="151"/>
      <c r="F74" s="151"/>
      <c r="G74" s="151"/>
      <c r="H74" s="151"/>
      <c r="I74" s="152"/>
      <c r="J74" s="151"/>
      <c r="K74" s="151"/>
      <c r="L74" s="151"/>
      <c r="M74" s="151"/>
      <c r="N74" s="151"/>
      <c r="O74" s="152"/>
      <c r="P74" s="155"/>
      <c r="Q74" s="152"/>
      <c r="R74" s="156"/>
      <c r="S74" s="157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8"/>
      <c r="AM74" s="151"/>
    </row>
    <row r="75" spans="1:39" x14ac:dyDescent="0.2">
      <c r="A75" s="151"/>
      <c r="B75" s="151"/>
      <c r="C75" s="151"/>
      <c r="D75" s="151"/>
      <c r="E75" s="151"/>
      <c r="F75" s="151"/>
      <c r="G75" s="151"/>
      <c r="H75" s="151"/>
      <c r="I75" s="152"/>
      <c r="J75" s="151"/>
      <c r="K75" s="151"/>
      <c r="L75" s="151"/>
      <c r="M75" s="151"/>
      <c r="N75" s="151"/>
      <c r="O75" s="152"/>
      <c r="P75" s="155"/>
      <c r="Q75" s="152"/>
      <c r="R75" s="156"/>
      <c r="S75" s="157"/>
      <c r="T75" s="151"/>
      <c r="U75" s="151"/>
      <c r="V75" s="151"/>
      <c r="W75" s="151"/>
      <c r="X75" s="151"/>
      <c r="Y75" s="151"/>
      <c r="Z75" s="151"/>
      <c r="AA75" s="151"/>
      <c r="AB75" s="151"/>
      <c r="AC75" s="151"/>
      <c r="AD75" s="151"/>
      <c r="AE75" s="151"/>
      <c r="AF75" s="151"/>
      <c r="AG75" s="151"/>
      <c r="AH75" s="151"/>
      <c r="AI75" s="151"/>
      <c r="AJ75" s="151"/>
      <c r="AK75" s="151"/>
      <c r="AL75" s="158"/>
      <c r="AM75" s="151"/>
    </row>
    <row r="76" spans="1:39" x14ac:dyDescent="0.2">
      <c r="A76" s="151"/>
      <c r="B76" s="151"/>
      <c r="C76" s="151"/>
      <c r="D76" s="151"/>
      <c r="E76" s="151"/>
      <c r="F76" s="151"/>
      <c r="G76" s="151"/>
      <c r="H76" s="151"/>
      <c r="I76" s="152"/>
      <c r="J76" s="151"/>
      <c r="K76" s="151"/>
      <c r="L76" s="151"/>
      <c r="M76" s="151"/>
      <c r="N76" s="151"/>
      <c r="O76" s="152"/>
      <c r="P76" s="155"/>
      <c r="Q76" s="152"/>
      <c r="R76" s="156"/>
      <c r="S76" s="157"/>
      <c r="T76" s="151"/>
      <c r="U76" s="151"/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  <c r="AF76" s="151"/>
      <c r="AG76" s="151"/>
      <c r="AH76" s="151"/>
      <c r="AI76" s="151"/>
      <c r="AJ76" s="151"/>
      <c r="AK76" s="151"/>
      <c r="AL76" s="158"/>
      <c r="AM76" s="151"/>
    </row>
    <row r="77" spans="1:39" x14ac:dyDescent="0.2">
      <c r="A77" s="151"/>
      <c r="B77" s="151"/>
      <c r="C77" s="151"/>
      <c r="D77" s="151"/>
      <c r="E77" s="151"/>
      <c r="F77" s="151"/>
      <c r="G77" s="151"/>
      <c r="H77" s="151"/>
      <c r="I77" s="152"/>
      <c r="J77" s="151"/>
      <c r="K77" s="151"/>
      <c r="L77" s="151"/>
      <c r="M77" s="151"/>
      <c r="N77" s="151"/>
      <c r="O77" s="152"/>
      <c r="P77" s="155"/>
      <c r="Q77" s="152"/>
      <c r="R77" s="156"/>
      <c r="S77" s="157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  <c r="AF77" s="151"/>
      <c r="AG77" s="151"/>
      <c r="AH77" s="151"/>
      <c r="AI77" s="151"/>
      <c r="AJ77" s="151"/>
      <c r="AK77" s="151"/>
      <c r="AL77" s="158"/>
      <c r="AM77" s="151"/>
    </row>
    <row r="78" spans="1:39" x14ac:dyDescent="0.2">
      <c r="A78" s="151"/>
      <c r="B78" s="151"/>
      <c r="C78" s="151"/>
      <c r="D78" s="151"/>
      <c r="E78" s="151"/>
      <c r="F78" s="151"/>
      <c r="G78" s="151"/>
      <c r="H78" s="151"/>
      <c r="I78" s="152"/>
      <c r="J78" s="151"/>
      <c r="K78" s="151"/>
      <c r="L78" s="151"/>
      <c r="M78" s="151"/>
      <c r="N78" s="151"/>
      <c r="O78" s="152"/>
      <c r="P78" s="155"/>
      <c r="Q78" s="152"/>
      <c r="R78" s="156"/>
      <c r="S78" s="157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8"/>
      <c r="AM78" s="151"/>
    </row>
    <row r="79" spans="1:39" x14ac:dyDescent="0.2">
      <c r="A79" s="151"/>
      <c r="B79" s="151"/>
      <c r="C79" s="151"/>
      <c r="D79" s="151"/>
      <c r="E79" s="151"/>
      <c r="F79" s="151"/>
      <c r="G79" s="151"/>
      <c r="H79" s="151"/>
      <c r="I79" s="152"/>
      <c r="J79" s="151"/>
      <c r="K79" s="151"/>
      <c r="L79" s="151"/>
      <c r="M79" s="151"/>
      <c r="N79" s="151"/>
      <c r="O79" s="152"/>
      <c r="P79" s="155"/>
      <c r="Q79" s="152"/>
      <c r="R79" s="156"/>
      <c r="S79" s="157"/>
      <c r="T79" s="151"/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  <c r="AF79" s="151"/>
      <c r="AG79" s="151"/>
      <c r="AH79" s="151"/>
      <c r="AI79" s="151"/>
      <c r="AJ79" s="151"/>
      <c r="AK79" s="151"/>
      <c r="AL79" s="158"/>
      <c r="AM79" s="151"/>
    </row>
    <row r="80" spans="1:39" x14ac:dyDescent="0.2">
      <c r="A80" s="151"/>
      <c r="B80" s="151"/>
      <c r="C80" s="151"/>
      <c r="D80" s="151"/>
      <c r="E80" s="151"/>
      <c r="F80" s="151"/>
      <c r="G80" s="151"/>
      <c r="H80" s="151"/>
      <c r="I80" s="152"/>
      <c r="J80" s="151"/>
      <c r="K80" s="151"/>
      <c r="L80" s="151"/>
      <c r="M80" s="151"/>
      <c r="N80" s="151"/>
      <c r="O80" s="152"/>
      <c r="P80" s="155"/>
      <c r="Q80" s="152"/>
      <c r="R80" s="156"/>
      <c r="S80" s="157"/>
      <c r="T80" s="151"/>
      <c r="U80" s="151"/>
      <c r="V80" s="151"/>
      <c r="W80" s="151"/>
      <c r="X80" s="151"/>
      <c r="Y80" s="151"/>
      <c r="Z80" s="151"/>
      <c r="AA80" s="151"/>
      <c r="AB80" s="151"/>
      <c r="AC80" s="151"/>
      <c r="AD80" s="151"/>
      <c r="AE80" s="151"/>
      <c r="AF80" s="151"/>
      <c r="AG80" s="151"/>
      <c r="AH80" s="151"/>
      <c r="AI80" s="151"/>
      <c r="AJ80" s="151"/>
      <c r="AK80" s="151"/>
      <c r="AL80" s="158"/>
      <c r="AM80" s="151"/>
    </row>
    <row r="81" spans="1:39" x14ac:dyDescent="0.2">
      <c r="A81" s="151"/>
      <c r="B81" s="151"/>
      <c r="C81" s="151"/>
      <c r="D81" s="151"/>
      <c r="E81" s="151"/>
      <c r="F81" s="151"/>
      <c r="G81" s="151"/>
      <c r="H81" s="151"/>
      <c r="I81" s="152"/>
      <c r="J81" s="151"/>
      <c r="K81" s="151"/>
      <c r="L81" s="151"/>
      <c r="M81" s="151"/>
      <c r="N81" s="151"/>
      <c r="O81" s="152"/>
      <c r="P81" s="155"/>
      <c r="Q81" s="152"/>
      <c r="R81" s="156"/>
      <c r="S81" s="157"/>
      <c r="T81" s="151"/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  <c r="AF81" s="151"/>
      <c r="AG81" s="151"/>
      <c r="AH81" s="151"/>
      <c r="AI81" s="151"/>
      <c r="AJ81" s="151"/>
      <c r="AK81" s="151"/>
      <c r="AL81" s="158"/>
      <c r="AM81" s="151"/>
    </row>
    <row r="82" spans="1:39" x14ac:dyDescent="0.2">
      <c r="A82" s="151"/>
      <c r="B82" s="151"/>
      <c r="C82" s="151"/>
      <c r="D82" s="151"/>
      <c r="E82" s="151"/>
      <c r="F82" s="151"/>
      <c r="G82" s="151"/>
      <c r="H82" s="151"/>
      <c r="I82" s="152"/>
      <c r="J82" s="151"/>
      <c r="K82" s="151"/>
      <c r="L82" s="151"/>
      <c r="M82" s="151"/>
      <c r="N82" s="151"/>
      <c r="O82" s="152"/>
      <c r="P82" s="155"/>
      <c r="Q82" s="152"/>
      <c r="R82" s="156"/>
      <c r="S82" s="157"/>
      <c r="T82" s="151"/>
      <c r="U82" s="151"/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  <c r="AF82" s="151"/>
      <c r="AG82" s="151"/>
      <c r="AH82" s="151"/>
      <c r="AI82" s="151"/>
      <c r="AJ82" s="151"/>
      <c r="AK82" s="151"/>
      <c r="AL82" s="158"/>
      <c r="AM82" s="151"/>
    </row>
    <row r="83" spans="1:39" x14ac:dyDescent="0.2">
      <c r="A83" s="151"/>
      <c r="B83" s="151"/>
      <c r="C83" s="151"/>
      <c r="D83" s="151"/>
      <c r="E83" s="151"/>
      <c r="F83" s="151"/>
      <c r="G83" s="151"/>
      <c r="H83" s="151"/>
      <c r="I83" s="152"/>
      <c r="J83" s="151"/>
      <c r="K83" s="151"/>
      <c r="L83" s="151"/>
      <c r="M83" s="151"/>
      <c r="N83" s="151"/>
      <c r="O83" s="152"/>
      <c r="P83" s="155"/>
      <c r="Q83" s="152"/>
      <c r="R83" s="156"/>
      <c r="S83" s="157"/>
      <c r="T83" s="151"/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1"/>
      <c r="AH83" s="151"/>
      <c r="AI83" s="151"/>
      <c r="AJ83" s="151"/>
      <c r="AK83" s="151"/>
      <c r="AL83" s="158"/>
      <c r="AM83" s="151"/>
    </row>
    <row r="84" spans="1:39" x14ac:dyDescent="0.2">
      <c r="A84" s="151"/>
      <c r="B84" s="151"/>
      <c r="C84" s="151"/>
      <c r="D84" s="151"/>
      <c r="E84" s="151"/>
      <c r="F84" s="151"/>
      <c r="G84" s="151"/>
      <c r="H84" s="151"/>
      <c r="I84" s="152"/>
      <c r="J84" s="151"/>
      <c r="K84" s="151"/>
      <c r="L84" s="151"/>
      <c r="M84" s="151"/>
      <c r="N84" s="151"/>
      <c r="O84" s="152"/>
      <c r="P84" s="155"/>
      <c r="Q84" s="152"/>
      <c r="R84" s="156"/>
      <c r="S84" s="157"/>
      <c r="T84" s="151"/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  <c r="AG84" s="151"/>
      <c r="AH84" s="151"/>
      <c r="AI84" s="151"/>
      <c r="AJ84" s="151"/>
      <c r="AK84" s="151"/>
      <c r="AL84" s="158"/>
      <c r="AM84" s="151"/>
    </row>
    <row r="85" spans="1:39" x14ac:dyDescent="0.2">
      <c r="A85" s="151"/>
      <c r="B85" s="151"/>
      <c r="C85" s="151"/>
      <c r="D85" s="151"/>
      <c r="E85" s="151"/>
      <c r="F85" s="151"/>
      <c r="G85" s="151"/>
      <c r="H85" s="151"/>
      <c r="I85" s="152"/>
      <c r="J85" s="151"/>
      <c r="K85" s="151"/>
      <c r="L85" s="151"/>
      <c r="M85" s="151"/>
      <c r="N85" s="151"/>
      <c r="O85" s="152"/>
      <c r="P85" s="155"/>
      <c r="Q85" s="152"/>
      <c r="R85" s="156"/>
      <c r="S85" s="157"/>
      <c r="T85" s="151"/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1"/>
      <c r="AH85" s="151"/>
      <c r="AI85" s="151"/>
      <c r="AJ85" s="151"/>
      <c r="AK85" s="151"/>
      <c r="AL85" s="158"/>
      <c r="AM85" s="151"/>
    </row>
    <row r="86" spans="1:39" x14ac:dyDescent="0.2">
      <c r="A86" s="151"/>
      <c r="B86" s="151"/>
      <c r="C86" s="151"/>
      <c r="D86" s="151"/>
      <c r="E86" s="151"/>
      <c r="F86" s="151"/>
      <c r="G86" s="151"/>
      <c r="H86" s="151"/>
      <c r="I86" s="152"/>
      <c r="J86" s="151"/>
      <c r="K86" s="151"/>
      <c r="L86" s="151"/>
      <c r="M86" s="151"/>
      <c r="N86" s="151"/>
      <c r="O86" s="152"/>
      <c r="P86" s="155"/>
      <c r="Q86" s="152"/>
      <c r="R86" s="156"/>
      <c r="S86" s="157"/>
      <c r="T86" s="151"/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  <c r="AF86" s="151"/>
      <c r="AG86" s="151"/>
      <c r="AH86" s="151"/>
      <c r="AI86" s="151"/>
      <c r="AJ86" s="151"/>
      <c r="AK86" s="151"/>
      <c r="AL86" s="158"/>
      <c r="AM86" s="151"/>
    </row>
    <row r="87" spans="1:39" x14ac:dyDescent="0.2">
      <c r="A87" s="151"/>
      <c r="B87" s="151"/>
      <c r="C87" s="151"/>
      <c r="D87" s="151"/>
      <c r="E87" s="151"/>
      <c r="F87" s="151"/>
      <c r="G87" s="151"/>
      <c r="H87" s="151"/>
      <c r="I87" s="152"/>
      <c r="J87" s="151"/>
      <c r="K87" s="151"/>
      <c r="L87" s="151"/>
      <c r="M87" s="151"/>
      <c r="N87" s="151"/>
      <c r="O87" s="152"/>
      <c r="P87" s="155"/>
      <c r="Q87" s="152"/>
      <c r="R87" s="156"/>
      <c r="S87" s="157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1"/>
      <c r="AH87" s="151"/>
      <c r="AI87" s="151"/>
      <c r="AJ87" s="151"/>
      <c r="AK87" s="151"/>
      <c r="AL87" s="158"/>
      <c r="AM87" s="151"/>
    </row>
    <row r="88" spans="1:39" x14ac:dyDescent="0.2">
      <c r="A88" s="151"/>
      <c r="B88" s="151"/>
      <c r="C88" s="151"/>
      <c r="D88" s="151"/>
      <c r="E88" s="151"/>
      <c r="F88" s="151"/>
      <c r="G88" s="151"/>
      <c r="H88" s="151"/>
      <c r="I88" s="152"/>
      <c r="J88" s="151"/>
      <c r="K88" s="151"/>
      <c r="L88" s="151"/>
      <c r="M88" s="151"/>
      <c r="N88" s="151"/>
      <c r="O88" s="152"/>
      <c r="P88" s="155"/>
      <c r="Q88" s="152"/>
      <c r="R88" s="156"/>
      <c r="S88" s="157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  <c r="AF88" s="151"/>
      <c r="AG88" s="151"/>
      <c r="AH88" s="151"/>
      <c r="AI88" s="151"/>
      <c r="AJ88" s="151"/>
      <c r="AK88" s="151"/>
      <c r="AL88" s="158"/>
      <c r="AM88" s="151"/>
    </row>
    <row r="89" spans="1:39" x14ac:dyDescent="0.2">
      <c r="A89" s="151"/>
      <c r="B89" s="151"/>
      <c r="C89" s="151"/>
      <c r="D89" s="151"/>
      <c r="E89" s="151"/>
      <c r="F89" s="151"/>
      <c r="G89" s="151"/>
      <c r="H89" s="151"/>
      <c r="I89" s="152"/>
      <c r="J89" s="151"/>
      <c r="K89" s="151"/>
      <c r="L89" s="151"/>
      <c r="M89" s="151"/>
      <c r="N89" s="151"/>
      <c r="O89" s="152"/>
      <c r="P89" s="155"/>
      <c r="Q89" s="152"/>
      <c r="R89" s="156"/>
      <c r="S89" s="157"/>
      <c r="T89" s="151"/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  <c r="AF89" s="151"/>
      <c r="AG89" s="151"/>
      <c r="AH89" s="151"/>
      <c r="AI89" s="151"/>
      <c r="AJ89" s="151"/>
      <c r="AK89" s="151"/>
      <c r="AL89" s="158"/>
      <c r="AM89" s="151"/>
    </row>
    <row r="90" spans="1:39" x14ac:dyDescent="0.2">
      <c r="A90" s="151"/>
      <c r="B90" s="151"/>
      <c r="C90" s="151"/>
      <c r="D90" s="151"/>
      <c r="E90" s="151"/>
      <c r="F90" s="151"/>
      <c r="G90" s="151"/>
      <c r="H90" s="151"/>
      <c r="I90" s="152"/>
      <c r="J90" s="151"/>
      <c r="K90" s="151"/>
      <c r="L90" s="151"/>
      <c r="M90" s="151"/>
      <c r="N90" s="151"/>
      <c r="O90" s="152"/>
      <c r="P90" s="155"/>
      <c r="Q90" s="152"/>
      <c r="R90" s="156"/>
      <c r="S90" s="157"/>
      <c r="T90" s="151"/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  <c r="AF90" s="151"/>
      <c r="AG90" s="151"/>
      <c r="AH90" s="151"/>
      <c r="AI90" s="151"/>
      <c r="AJ90" s="151"/>
      <c r="AK90" s="151"/>
      <c r="AL90" s="158"/>
      <c r="AM90" s="151"/>
    </row>
  </sheetData>
  <mergeCells count="6">
    <mergeCell ref="A36:U36"/>
    <mergeCell ref="A1:AL1"/>
    <mergeCell ref="A2:AL2"/>
    <mergeCell ref="S15:U15"/>
    <mergeCell ref="S24:U24"/>
    <mergeCell ref="S34:U34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APROBADO CONGRESO</vt:lpstr>
      <vt:lpstr>CON MODIFICACIONES</vt:lpstr>
      <vt:lpstr>FP05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2023-06-12T14:10:06Z</dcterms:modified>
</cp:coreProperties>
</file>