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60BB9D8C-2C45-48FE-8416-34058BEE9D60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SDGECA-ACT-OBRA15" sheetId="1" r:id="rId1"/>
  </sheets>
  <externalReferences>
    <externalReference r:id="rId2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30" i="1" l="1"/>
  <c r="BD77" i="1"/>
  <c r="BC77" i="1"/>
  <c r="BB77" i="1"/>
  <c r="BA77" i="1"/>
  <c r="AZ77" i="1"/>
  <c r="AY77" i="1"/>
  <c r="AX77" i="1"/>
  <c r="AU77" i="1"/>
  <c r="AT77" i="1"/>
  <c r="AS77" i="1"/>
  <c r="AR77" i="1"/>
  <c r="AQ77" i="1"/>
  <c r="AP77" i="1"/>
  <c r="AM77" i="1"/>
  <c r="AL77" i="1"/>
  <c r="AK77" i="1"/>
  <c r="AJ77" i="1"/>
  <c r="AI77" i="1"/>
  <c r="AH77" i="1"/>
  <c r="AE77" i="1"/>
  <c r="AD77" i="1"/>
  <c r="AC77" i="1"/>
  <c r="AB77" i="1"/>
  <c r="AA77" i="1"/>
  <c r="Z77" i="1"/>
  <c r="BE76" i="1"/>
  <c r="AW76" i="1"/>
  <c r="AO76" i="1"/>
  <c r="AN76" i="1"/>
  <c r="AG76" i="1"/>
  <c r="AF76" i="1"/>
  <c r="BE75" i="1"/>
  <c r="AW75" i="1"/>
  <c r="AO75" i="1"/>
  <c r="AN75" i="1"/>
  <c r="AG75" i="1"/>
  <c r="AF75" i="1"/>
  <c r="BE74" i="1"/>
  <c r="AW74" i="1"/>
  <c r="AO74" i="1"/>
  <c r="AN74" i="1"/>
  <c r="AG74" i="1"/>
  <c r="AF74" i="1"/>
  <c r="BE73" i="1"/>
  <c r="AW73" i="1"/>
  <c r="AO73" i="1"/>
  <c r="AN73" i="1"/>
  <c r="AG73" i="1"/>
  <c r="AF73" i="1"/>
  <c r="BE72" i="1"/>
  <c r="AW72" i="1"/>
  <c r="AO72" i="1"/>
  <c r="AN72" i="1"/>
  <c r="AG72" i="1"/>
  <c r="AF72" i="1"/>
  <c r="BE71" i="1"/>
  <c r="AW71" i="1"/>
  <c r="AO71" i="1"/>
  <c r="AN71" i="1"/>
  <c r="AG71" i="1"/>
  <c r="AF71" i="1"/>
  <c r="BE70" i="1"/>
  <c r="AW70" i="1"/>
  <c r="AO70" i="1"/>
  <c r="AN70" i="1"/>
  <c r="AG70" i="1"/>
  <c r="AF70" i="1"/>
  <c r="BE69" i="1"/>
  <c r="AW69" i="1"/>
  <c r="AO69" i="1"/>
  <c r="AN69" i="1"/>
  <c r="AG69" i="1"/>
  <c r="AF69" i="1"/>
  <c r="BE68" i="1"/>
  <c r="AW68" i="1"/>
  <c r="AO68" i="1"/>
  <c r="AN68" i="1"/>
  <c r="AG68" i="1"/>
  <c r="AF68" i="1"/>
  <c r="BE67" i="1"/>
  <c r="AW67" i="1"/>
  <c r="AO67" i="1"/>
  <c r="AN67" i="1"/>
  <c r="AG67" i="1"/>
  <c r="AF67" i="1"/>
  <c r="BE66" i="1"/>
  <c r="AW66" i="1"/>
  <c r="AO66" i="1"/>
  <c r="AN66" i="1"/>
  <c r="AG66" i="1"/>
  <c r="AF66" i="1"/>
  <c r="BE65" i="1"/>
  <c r="AW65" i="1"/>
  <c r="AO65" i="1"/>
  <c r="AN65" i="1"/>
  <c r="AG65" i="1"/>
  <c r="AF65" i="1"/>
  <c r="BE64" i="1"/>
  <c r="AW64" i="1"/>
  <c r="AO64" i="1"/>
  <c r="AN64" i="1"/>
  <c r="AG64" i="1"/>
  <c r="AF64" i="1"/>
  <c r="BE63" i="1"/>
  <c r="AW63" i="1"/>
  <c r="AO63" i="1"/>
  <c r="AN63" i="1"/>
  <c r="AG63" i="1"/>
  <c r="AF63" i="1"/>
  <c r="BE62" i="1"/>
  <c r="AW62" i="1"/>
  <c r="AO62" i="1"/>
  <c r="AN62" i="1"/>
  <c r="AG62" i="1"/>
  <c r="AF62" i="1"/>
  <c r="BE61" i="1"/>
  <c r="AW61" i="1"/>
  <c r="AO61" i="1"/>
  <c r="AN61" i="1"/>
  <c r="AG61" i="1"/>
  <c r="AF61" i="1"/>
  <c r="BE60" i="1"/>
  <c r="AW60" i="1"/>
  <c r="AO60" i="1"/>
  <c r="AN60" i="1"/>
  <c r="AG60" i="1"/>
  <c r="AF60" i="1"/>
  <c r="BE59" i="1"/>
  <c r="AW59" i="1"/>
  <c r="AO59" i="1"/>
  <c r="AN59" i="1"/>
  <c r="AG59" i="1"/>
  <c r="AF59" i="1"/>
  <c r="BE58" i="1"/>
  <c r="AW58" i="1"/>
  <c r="AO58" i="1"/>
  <c r="AN58" i="1"/>
  <c r="AG58" i="1"/>
  <c r="AF58" i="1"/>
  <c r="BE57" i="1"/>
  <c r="AW57" i="1"/>
  <c r="AO57" i="1"/>
  <c r="AN57" i="1"/>
  <c r="AG57" i="1"/>
  <c r="AF57" i="1"/>
  <c r="BE56" i="1"/>
  <c r="AW56" i="1"/>
  <c r="AO56" i="1"/>
  <c r="AN56" i="1"/>
  <c r="AG56" i="1"/>
  <c r="AF56" i="1"/>
  <c r="BE55" i="1"/>
  <c r="AW55" i="1"/>
  <c r="AO55" i="1"/>
  <c r="AN55" i="1"/>
  <c r="AG55" i="1"/>
  <c r="AF55" i="1"/>
  <c r="BE54" i="1"/>
  <c r="AW54" i="1"/>
  <c r="AO54" i="1"/>
  <c r="AN54" i="1"/>
  <c r="AG54" i="1"/>
  <c r="AF54" i="1"/>
  <c r="BE53" i="1"/>
  <c r="AW53" i="1"/>
  <c r="AO53" i="1"/>
  <c r="AN53" i="1"/>
  <c r="AG53" i="1"/>
  <c r="AF53" i="1"/>
  <c r="BE52" i="1"/>
  <c r="AW52" i="1"/>
  <c r="AO52" i="1"/>
  <c r="AN52" i="1"/>
  <c r="AG52" i="1"/>
  <c r="AF52" i="1"/>
  <c r="BE51" i="1"/>
  <c r="AW51" i="1"/>
  <c r="AV51" i="1"/>
  <c r="AO51" i="1"/>
  <c r="AN51" i="1"/>
  <c r="AF51" i="1"/>
  <c r="BE50" i="1"/>
  <c r="AW50" i="1"/>
  <c r="AV50" i="1"/>
  <c r="AO50" i="1"/>
  <c r="AN50" i="1"/>
  <c r="AF50" i="1"/>
  <c r="BE49" i="1"/>
  <c r="AV49" i="1"/>
  <c r="AO49" i="1"/>
  <c r="AN49" i="1"/>
  <c r="AG49" i="1"/>
  <c r="AF49" i="1"/>
  <c r="BE48" i="1"/>
  <c r="AW48" i="1"/>
  <c r="AV48" i="1"/>
  <c r="AO48" i="1"/>
  <c r="AN48" i="1"/>
  <c r="AG48" i="1"/>
  <c r="AF48" i="1"/>
  <c r="BE47" i="1"/>
  <c r="AW47" i="1"/>
  <c r="AV47" i="1"/>
  <c r="AO47" i="1"/>
  <c r="AN47" i="1"/>
  <c r="AG47" i="1"/>
  <c r="AF47" i="1"/>
  <c r="BG50" i="1" l="1"/>
  <c r="BI50" i="1" s="1"/>
  <c r="BK50" i="1" s="1"/>
  <c r="BM50" i="1" s="1"/>
  <c r="BG51" i="1"/>
  <c r="BI51" i="1" s="1"/>
  <c r="BK51" i="1" s="1"/>
  <c r="BM51" i="1" s="1"/>
  <c r="BE77" i="1"/>
  <c r="AG77" i="1"/>
  <c r="BF49" i="1"/>
  <c r="BH49" i="1" s="1"/>
  <c r="BJ49" i="1" s="1"/>
  <c r="BL49" i="1" s="1"/>
  <c r="BF50" i="1"/>
  <c r="BH50" i="1" s="1"/>
  <c r="BJ50" i="1" s="1"/>
  <c r="BL50" i="1" s="1"/>
  <c r="AF77" i="1"/>
  <c r="AN77" i="1"/>
  <c r="BG48" i="1"/>
  <c r="BI48" i="1" s="1"/>
  <c r="BK48" i="1" s="1"/>
  <c r="BM48" i="1" s="1"/>
  <c r="BF48" i="1"/>
  <c r="BH48" i="1" s="1"/>
  <c r="BJ48" i="1" s="1"/>
  <c r="BL48" i="1" s="1"/>
  <c r="BF51" i="1"/>
  <c r="BH51" i="1" s="1"/>
  <c r="BJ51" i="1" s="1"/>
  <c r="BL51" i="1" s="1"/>
  <c r="BF47" i="1"/>
  <c r="BH47" i="1" s="1"/>
  <c r="BJ47" i="1" s="1"/>
  <c r="BL47" i="1" s="1"/>
  <c r="BG49" i="1"/>
  <c r="BI49" i="1" s="1"/>
  <c r="BK49" i="1" s="1"/>
  <c r="BM49" i="1" s="1"/>
  <c r="BF52" i="1"/>
  <c r="BH52" i="1" s="1"/>
  <c r="BJ52" i="1" s="1"/>
  <c r="BL52" i="1" s="1"/>
  <c r="BF53" i="1"/>
  <c r="BH53" i="1" s="1"/>
  <c r="BJ53" i="1" s="1"/>
  <c r="BL53" i="1" s="1"/>
  <c r="BF54" i="1"/>
  <c r="BH54" i="1" s="1"/>
  <c r="BJ54" i="1" s="1"/>
  <c r="BL54" i="1" s="1"/>
  <c r="BF55" i="1"/>
  <c r="BH55" i="1" s="1"/>
  <c r="BJ55" i="1" s="1"/>
  <c r="BL55" i="1" s="1"/>
  <c r="BF56" i="1"/>
  <c r="BH56" i="1" s="1"/>
  <c r="BJ56" i="1" s="1"/>
  <c r="BL56" i="1" s="1"/>
  <c r="BF57" i="1"/>
  <c r="BH57" i="1" s="1"/>
  <c r="BJ57" i="1" s="1"/>
  <c r="BL57" i="1" s="1"/>
  <c r="BF58" i="1"/>
  <c r="BH58" i="1" s="1"/>
  <c r="BJ58" i="1" s="1"/>
  <c r="BL58" i="1" s="1"/>
  <c r="BF59" i="1"/>
  <c r="BH59" i="1" s="1"/>
  <c r="BJ59" i="1" s="1"/>
  <c r="BL59" i="1" s="1"/>
  <c r="BF60" i="1"/>
  <c r="BH60" i="1" s="1"/>
  <c r="BJ60" i="1" s="1"/>
  <c r="BL60" i="1" s="1"/>
  <c r="BF61" i="1"/>
  <c r="BH61" i="1" s="1"/>
  <c r="BJ61" i="1" s="1"/>
  <c r="BL61" i="1" s="1"/>
  <c r="BF62" i="1"/>
  <c r="BH62" i="1" s="1"/>
  <c r="BJ62" i="1" s="1"/>
  <c r="BL62" i="1" s="1"/>
  <c r="BF63" i="1"/>
  <c r="BH63" i="1" s="1"/>
  <c r="BJ63" i="1" s="1"/>
  <c r="BL63" i="1" s="1"/>
  <c r="BF64" i="1"/>
  <c r="BH64" i="1" s="1"/>
  <c r="BJ64" i="1" s="1"/>
  <c r="BL64" i="1" s="1"/>
  <c r="BF65" i="1"/>
  <c r="BH65" i="1" s="1"/>
  <c r="BJ65" i="1" s="1"/>
  <c r="BL65" i="1" s="1"/>
  <c r="BF66" i="1"/>
  <c r="BH66" i="1" s="1"/>
  <c r="BJ66" i="1" s="1"/>
  <c r="BL66" i="1" s="1"/>
  <c r="BF67" i="1"/>
  <c r="BH67" i="1" s="1"/>
  <c r="BJ67" i="1" s="1"/>
  <c r="BL67" i="1" s="1"/>
  <c r="BF68" i="1"/>
  <c r="BH68" i="1" s="1"/>
  <c r="BJ68" i="1" s="1"/>
  <c r="BL68" i="1" s="1"/>
  <c r="BF69" i="1"/>
  <c r="BH69" i="1" s="1"/>
  <c r="BJ69" i="1" s="1"/>
  <c r="BL69" i="1" s="1"/>
  <c r="BF70" i="1"/>
  <c r="BH70" i="1" s="1"/>
  <c r="BJ70" i="1" s="1"/>
  <c r="BL70" i="1" s="1"/>
  <c r="BF71" i="1"/>
  <c r="BH71" i="1" s="1"/>
  <c r="BJ71" i="1" s="1"/>
  <c r="BL71" i="1" s="1"/>
  <c r="BF72" i="1"/>
  <c r="BH72" i="1" s="1"/>
  <c r="BJ72" i="1" s="1"/>
  <c r="BL72" i="1" s="1"/>
  <c r="BF73" i="1"/>
  <c r="BH73" i="1" s="1"/>
  <c r="BJ73" i="1" s="1"/>
  <c r="BL73" i="1" s="1"/>
  <c r="BF74" i="1"/>
  <c r="BH74" i="1" s="1"/>
  <c r="BJ74" i="1" s="1"/>
  <c r="BL74" i="1" s="1"/>
  <c r="BF75" i="1"/>
  <c r="BH75" i="1" s="1"/>
  <c r="BJ75" i="1" s="1"/>
  <c r="BL75" i="1" s="1"/>
  <c r="BF76" i="1"/>
  <c r="BH76" i="1" s="1"/>
  <c r="BJ76" i="1" s="1"/>
  <c r="BL76" i="1" s="1"/>
  <c r="AW77" i="1"/>
  <c r="BG52" i="1"/>
  <c r="BI52" i="1" s="1"/>
  <c r="BK52" i="1" s="1"/>
  <c r="BM52" i="1" s="1"/>
  <c r="BG53" i="1"/>
  <c r="BI53" i="1" s="1"/>
  <c r="BK53" i="1" s="1"/>
  <c r="BM53" i="1" s="1"/>
  <c r="BG54" i="1"/>
  <c r="BI54" i="1" s="1"/>
  <c r="BK54" i="1" s="1"/>
  <c r="BM54" i="1" s="1"/>
  <c r="BG55" i="1"/>
  <c r="BI55" i="1" s="1"/>
  <c r="BK55" i="1" s="1"/>
  <c r="BM55" i="1" s="1"/>
  <c r="BG56" i="1"/>
  <c r="BI56" i="1" s="1"/>
  <c r="BK56" i="1" s="1"/>
  <c r="BM56" i="1" s="1"/>
  <c r="BG57" i="1"/>
  <c r="BI57" i="1" s="1"/>
  <c r="BK57" i="1" s="1"/>
  <c r="BM57" i="1" s="1"/>
  <c r="BG58" i="1"/>
  <c r="BI58" i="1" s="1"/>
  <c r="BK58" i="1" s="1"/>
  <c r="BM58" i="1" s="1"/>
  <c r="BG59" i="1"/>
  <c r="BI59" i="1" s="1"/>
  <c r="BK59" i="1" s="1"/>
  <c r="BM59" i="1" s="1"/>
  <c r="BG60" i="1"/>
  <c r="BI60" i="1" s="1"/>
  <c r="BK60" i="1" s="1"/>
  <c r="BM60" i="1" s="1"/>
  <c r="BG61" i="1"/>
  <c r="BI61" i="1" s="1"/>
  <c r="BK61" i="1" s="1"/>
  <c r="BM61" i="1" s="1"/>
  <c r="BG62" i="1"/>
  <c r="BI62" i="1" s="1"/>
  <c r="BK62" i="1" s="1"/>
  <c r="BM62" i="1" s="1"/>
  <c r="BG63" i="1"/>
  <c r="BI63" i="1" s="1"/>
  <c r="BK63" i="1" s="1"/>
  <c r="BM63" i="1" s="1"/>
  <c r="BG64" i="1"/>
  <c r="BI64" i="1" s="1"/>
  <c r="BK64" i="1" s="1"/>
  <c r="BM64" i="1" s="1"/>
  <c r="BG65" i="1"/>
  <c r="BI65" i="1" s="1"/>
  <c r="BK65" i="1" s="1"/>
  <c r="BM65" i="1" s="1"/>
  <c r="BG66" i="1"/>
  <c r="BI66" i="1" s="1"/>
  <c r="BK66" i="1" s="1"/>
  <c r="BM66" i="1" s="1"/>
  <c r="BG67" i="1"/>
  <c r="BI67" i="1" s="1"/>
  <c r="BK67" i="1" s="1"/>
  <c r="BM67" i="1" s="1"/>
  <c r="BG68" i="1"/>
  <c r="BI68" i="1" s="1"/>
  <c r="BK68" i="1" s="1"/>
  <c r="BM68" i="1" s="1"/>
  <c r="BG69" i="1"/>
  <c r="BI69" i="1" s="1"/>
  <c r="BK69" i="1" s="1"/>
  <c r="BM69" i="1" s="1"/>
  <c r="BG70" i="1"/>
  <c r="BI70" i="1" s="1"/>
  <c r="BK70" i="1" s="1"/>
  <c r="BM70" i="1" s="1"/>
  <c r="BG71" i="1"/>
  <c r="BI71" i="1" s="1"/>
  <c r="BK71" i="1" s="1"/>
  <c r="BM71" i="1" s="1"/>
  <c r="BG72" i="1"/>
  <c r="BI72" i="1" s="1"/>
  <c r="BK72" i="1" s="1"/>
  <c r="BM72" i="1" s="1"/>
  <c r="BG73" i="1"/>
  <c r="BI73" i="1" s="1"/>
  <c r="BK73" i="1" s="1"/>
  <c r="BM73" i="1" s="1"/>
  <c r="BG74" i="1"/>
  <c r="BI74" i="1" s="1"/>
  <c r="BK74" i="1" s="1"/>
  <c r="BM74" i="1" s="1"/>
  <c r="BG75" i="1"/>
  <c r="BI75" i="1" s="1"/>
  <c r="BK75" i="1" s="1"/>
  <c r="BM75" i="1" s="1"/>
  <c r="BG76" i="1"/>
  <c r="BI76" i="1" s="1"/>
  <c r="BK76" i="1" s="1"/>
  <c r="BM76" i="1" s="1"/>
  <c r="AO77" i="1"/>
  <c r="AV77" i="1"/>
  <c r="BG47" i="1"/>
  <c r="BF77" i="1" l="1"/>
  <c r="BH77" i="1" s="1"/>
  <c r="BJ77" i="1" s="1"/>
  <c r="BL77" i="1" s="1"/>
  <c r="BI47" i="1"/>
  <c r="BK47" i="1" s="1"/>
  <c r="BM47" i="1" s="1"/>
  <c r="BG77" i="1"/>
  <c r="BI77" i="1" s="1"/>
  <c r="BK77" i="1" s="1"/>
  <c r="BM77" i="1" s="1"/>
  <c r="BI44" i="1" l="1"/>
  <c r="BK44" i="1" s="1"/>
  <c r="BM44" i="1" s="1"/>
  <c r="BH44" i="1"/>
  <c r="BJ44" i="1" s="1"/>
  <c r="BL44" i="1" s="1"/>
  <c r="BE44" i="1"/>
  <c r="AW44" i="1"/>
  <c r="AO44" i="1"/>
  <c r="AN44" i="1"/>
  <c r="AG44" i="1"/>
  <c r="BI43" i="1"/>
  <c r="BK43" i="1" s="1"/>
  <c r="BM43" i="1" s="1"/>
  <c r="BH43" i="1"/>
  <c r="BJ43" i="1" s="1"/>
  <c r="BL43" i="1" s="1"/>
  <c r="BE43" i="1"/>
  <c r="AW43" i="1"/>
  <c r="AO43" i="1"/>
  <c r="AN43" i="1"/>
  <c r="AG43" i="1"/>
  <c r="BI42" i="1"/>
  <c r="BK42" i="1" s="1"/>
  <c r="BM42" i="1" s="1"/>
  <c r="BE42" i="1"/>
  <c r="AW42" i="1"/>
  <c r="AN42" i="1"/>
  <c r="AG42" i="1"/>
  <c r="AF42" i="1"/>
  <c r="BE41" i="1"/>
  <c r="AW41" i="1"/>
  <c r="AO41" i="1"/>
  <c r="AN41" i="1"/>
  <c r="AG41" i="1"/>
  <c r="AF41" i="1"/>
  <c r="BI40" i="1"/>
  <c r="BK40" i="1" s="1"/>
  <c r="BM40" i="1" s="1"/>
  <c r="BE40" i="1"/>
  <c r="AW40" i="1"/>
  <c r="AO40" i="1"/>
  <c r="AN40" i="1"/>
  <c r="AF40" i="1"/>
  <c r="BE39" i="1"/>
  <c r="AW39" i="1"/>
  <c r="AV39" i="1"/>
  <c r="AO39" i="1"/>
  <c r="AN39" i="1"/>
  <c r="AG39" i="1"/>
  <c r="AF39" i="1"/>
  <c r="BE38" i="1"/>
  <c r="AW38" i="1"/>
  <c r="AV38" i="1"/>
  <c r="AO38" i="1"/>
  <c r="AN38" i="1"/>
  <c r="AF38" i="1"/>
  <c r="BI37" i="1"/>
  <c r="BK37" i="1" s="1"/>
  <c r="BM37" i="1" s="1"/>
  <c r="BE37" i="1"/>
  <c r="AW37" i="1"/>
  <c r="AV37" i="1"/>
  <c r="AN37" i="1"/>
  <c r="AG37" i="1"/>
  <c r="AF37" i="1"/>
  <c r="BE36" i="1"/>
  <c r="AW36" i="1"/>
  <c r="AV36" i="1"/>
  <c r="AO36" i="1"/>
  <c r="AN36" i="1"/>
  <c r="AG36" i="1"/>
  <c r="AF36" i="1"/>
  <c r="BI35" i="1"/>
  <c r="BK35" i="1" s="1"/>
  <c r="BM35" i="1" s="1"/>
  <c r="BE35" i="1"/>
  <c r="AV35" i="1"/>
  <c r="AO35" i="1"/>
  <c r="AN35" i="1"/>
  <c r="AG35" i="1"/>
  <c r="AF35" i="1"/>
  <c r="BE34" i="1"/>
  <c r="AW34" i="1"/>
  <c r="AV34" i="1"/>
  <c r="AO34" i="1"/>
  <c r="AN34" i="1"/>
  <c r="AG34" i="1"/>
  <c r="AF34" i="1"/>
  <c r="BI33" i="1"/>
  <c r="BK33" i="1" s="1"/>
  <c r="BM33" i="1" s="1"/>
  <c r="BE33" i="1"/>
  <c r="AV33" i="1"/>
  <c r="AO33" i="1"/>
  <c r="AN33" i="1"/>
  <c r="AF33" i="1"/>
  <c r="BE32" i="1"/>
  <c r="AW32" i="1"/>
  <c r="AV32" i="1"/>
  <c r="AO32" i="1"/>
  <c r="AN32" i="1"/>
  <c r="AG32" i="1"/>
  <c r="AF32" i="1"/>
  <c r="BI31" i="1"/>
  <c r="BK31" i="1" s="1"/>
  <c r="BM31" i="1" s="1"/>
  <c r="BE31" i="1"/>
  <c r="AW31" i="1"/>
  <c r="AV31" i="1"/>
  <c r="AN31" i="1"/>
  <c r="AG31" i="1"/>
  <c r="AF31" i="1"/>
  <c r="BK30" i="1"/>
  <c r="BM30" i="1" s="1"/>
  <c r="BE30" i="1"/>
  <c r="AV30" i="1"/>
  <c r="AO30" i="1"/>
  <c r="AN30" i="1"/>
  <c r="AG30" i="1"/>
  <c r="AF30" i="1"/>
  <c r="BF34" i="1" l="1"/>
  <c r="BH34" i="1" s="1"/>
  <c r="BJ34" i="1" s="1"/>
  <c r="BL34" i="1" s="1"/>
  <c r="BF40" i="1"/>
  <c r="BH40" i="1" s="1"/>
  <c r="BJ40" i="1" s="1"/>
  <c r="BL40" i="1" s="1"/>
  <c r="BF41" i="1"/>
  <c r="BH41" i="1" s="1"/>
  <c r="BJ41" i="1" s="1"/>
  <c r="BL41" i="1" s="1"/>
  <c r="BF42" i="1"/>
  <c r="BH42" i="1" s="1"/>
  <c r="BJ42" i="1" s="1"/>
  <c r="BL42" i="1" s="1"/>
  <c r="BG36" i="1"/>
  <c r="BI36" i="1" s="1"/>
  <c r="BK36" i="1" s="1"/>
  <c r="BM36" i="1" s="1"/>
  <c r="BG34" i="1"/>
  <c r="BI34" i="1" s="1"/>
  <c r="BK34" i="1" s="1"/>
  <c r="BM34" i="1" s="1"/>
  <c r="BG38" i="1"/>
  <c r="BI38" i="1" s="1"/>
  <c r="BK38" i="1" s="1"/>
  <c r="BM38" i="1" s="1"/>
  <c r="BG41" i="1"/>
  <c r="BI41" i="1" s="1"/>
  <c r="BK41" i="1" s="1"/>
  <c r="BM41" i="1" s="1"/>
  <c r="BF35" i="1"/>
  <c r="BH35" i="1" s="1"/>
  <c r="BJ35" i="1" s="1"/>
  <c r="BL35" i="1" s="1"/>
  <c r="BG39" i="1"/>
  <c r="BI39" i="1" s="1"/>
  <c r="BK39" i="1" s="1"/>
  <c r="BM39" i="1" s="1"/>
  <c r="BF31" i="1"/>
  <c r="BF36" i="1"/>
  <c r="BH36" i="1" s="1"/>
  <c r="BJ36" i="1" s="1"/>
  <c r="BL36" i="1" s="1"/>
  <c r="BF32" i="1"/>
  <c r="BH32" i="1" s="1"/>
  <c r="BJ32" i="1" s="1"/>
  <c r="BL32" i="1" s="1"/>
  <c r="BF37" i="1"/>
  <c r="BH37" i="1" s="1"/>
  <c r="BJ37" i="1" s="1"/>
  <c r="BL37" i="1" s="1"/>
  <c r="BG32" i="1"/>
  <c r="BI32" i="1" s="1"/>
  <c r="BK32" i="1" s="1"/>
  <c r="BM32" i="1" s="1"/>
  <c r="BF33" i="1"/>
  <c r="BH33" i="1" s="1"/>
  <c r="BJ33" i="1" s="1"/>
  <c r="BL33" i="1" s="1"/>
  <c r="BF38" i="1"/>
  <c r="BH38" i="1" s="1"/>
  <c r="BJ38" i="1" s="1"/>
  <c r="BL38" i="1" s="1"/>
  <c r="BF39" i="1"/>
  <c r="BH39" i="1" s="1"/>
  <c r="BJ39" i="1" s="1"/>
  <c r="BL39" i="1" s="1"/>
  <c r="BF30" i="1"/>
</calcChain>
</file>

<file path=xl/sharedStrings.xml><?xml version="1.0" encoding="utf-8"?>
<sst xmlns="http://schemas.openxmlformats.org/spreadsheetml/2006/main" count="991" uniqueCount="254">
  <si>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</si>
  <si>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</si>
  <si>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</si>
  <si>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</si>
  <si>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</si>
  <si>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</si>
  <si>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</si>
  <si>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</si>
  <si>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</si>
  <si>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</si>
  <si>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</si>
  <si>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</si>
  <si>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</si>
  <si>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</si>
  <si>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</si>
  <si>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</si>
  <si>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</si>
  <si>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</si>
  <si>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</si>
  <si>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</si>
  <si>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</si>
  <si>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</si>
  <si>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</si>
  <si>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</si>
  <si>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</si>
  <si>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</si>
  <si>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</si>
  <si>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</si>
  <si>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</si>
  <si>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</si>
  <si>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</si>
  <si>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</si>
  <si>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</si>
  <si>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</si>
  <si>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</si>
  <si>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</si>
  <si>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</si>
  <si>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</si>
  <si>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</si>
  <si>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</si>
  <si>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</si>
  <si>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</si>
  <si>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</si>
  <si>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</si>
  <si>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</si>
  <si>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</si>
  <si>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</si>
  <si>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</si>
  <si>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</si>
  <si>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</si>
  <si>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</si>
  <si>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</si>
  <si>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</si>
  <si>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</si>
  <si>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</si>
  <si>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</si>
  <si>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</si>
  <si>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</si>
  <si>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</si>
  <si>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</si>
  <si>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</si>
  <si>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</si>
  <si>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</si>
  <si>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</si>
  <si>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</si>
  <si>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</si>
  <si>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</si>
  <si>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</si>
  <si>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</si>
  <si>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</si>
  <si>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</si>
  <si>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Permanencia y Promoción de los educandos con calidad en la trayectoria educativa.</t>
  </si>
  <si>
    <t> Fortalecimiento de la educación extraescolar</t>
  </si>
  <si>
    <t>Formación permanente de Docentes</t>
  </si>
  <si>
    <t>Educandos con rendimiento académico mejorado a través de los bienes y servicios educativos de calidad entregados</t>
  </si>
  <si>
    <t>Número de educandos con rendimiento académico mejorado a través de los bienes y servicios educativos de calidad entregados</t>
  </si>
  <si>
    <t>Bienes y servicios entregados a los beneficiarios de los niveles educativos por las intervenciones de programas y proyectos.</t>
  </si>
  <si>
    <t>15</t>
  </si>
  <si>
    <t>Programa Modular de Capacitación Docente</t>
  </si>
  <si>
    <t xml:space="preserve">Construcción de Herramientas Pedagógicas Curriculares de Educación Artística </t>
  </si>
  <si>
    <t>EDUCANDO</t>
  </si>
  <si>
    <t>DOCENTE</t>
  </si>
  <si>
    <t>No acumulable</t>
  </si>
  <si>
    <t>Servicio de Imprenta, Publicaciones y Reproducciones</t>
  </si>
  <si>
    <t>Ceremonial y Protocolo</t>
  </si>
  <si>
    <t>Productos alimenticios y bebidas.</t>
  </si>
  <si>
    <t>Prendas de Vestir</t>
  </si>
  <si>
    <t>Tintas, Pinturas y Colorantes</t>
  </si>
  <si>
    <t>Útiles de escritorio, oficina y enseñanza</t>
  </si>
  <si>
    <t>Equipos recreativos y deportivos</t>
  </si>
  <si>
    <t xml:space="preserve">Tesoro Nacional </t>
  </si>
  <si>
    <t xml:space="preserve">Viaticos para 2 técnicos de la SDGECA, con una duración de 4.25 días, por cada gira y Viáticos para un motorista por 2 giras de trabajo, con la duración de 4.25 días por cada gira, se asigna se asigna 13,898.43 para gastos de gasolina, peajes </t>
  </si>
  <si>
    <t xml:space="preserve">se requiere de viáticos por  5 giras de trabajo,  con la participación de 2 técnicos de la SDGECA, con una duración de 3.25 días, por cada gira y viáticos para un motorista por 5 giras de trabajo, con la duración de 3.25 días por cada gira, se asigna L, 13,898.44 para gastos de gasolina, peajes </t>
  </si>
  <si>
    <t>Meriendas,comida  hidratación  para los participantes de los festivales</t>
  </si>
  <si>
    <t>Compra de prendas, para danza Folflorica</t>
  </si>
  <si>
    <t>sin presupuesto</t>
  </si>
  <si>
    <t>Subdirección General de Educación y Cultura Artística</t>
  </si>
  <si>
    <t>Coordinadores Departamentales de Educación Artística</t>
  </si>
  <si>
    <t>Subdirecciòn General de Educaciòn y Cultura Artìstica</t>
  </si>
  <si>
    <t>1</t>
  </si>
  <si>
    <t>Seguimiento y Monitoreo del Proyecto de Banda Educativa Juvenil, SEDUC (BSJ-SEDUC), con jóvenes de zonas de riesgo y violencia, beneficiando a niños, niñas y jóvenes de los niveles educativos de Básica y Media.</t>
  </si>
  <si>
    <t>Seguimiento y monitoreo del Proyecto de Fortalecimiento de educación artística extraescolar, con la participación de niños, niñas y jóvenes de zonas de riesgo y violencia “Arte para la vida”.</t>
  </si>
  <si>
    <t>Proyecto de Eventos Culturales Artísticos (Festival de Coro y Danza).</t>
  </si>
  <si>
    <t>Pasajes Nacionales</t>
  </si>
  <si>
    <t>Hilados y Telas</t>
  </si>
  <si>
    <t>Confecciones Textiles</t>
  </si>
  <si>
    <t>Productos de Artes Gráficas</t>
  </si>
  <si>
    <t>Productos de Papel y Cartón</t>
  </si>
  <si>
    <t>Productos químicos de uso personal</t>
  </si>
  <si>
    <t>Material médico quirúrgico menor</t>
  </si>
  <si>
    <t>Otros Repuestos y Accesorios Menores</t>
  </si>
  <si>
    <t xml:space="preserve">Viàticos Nacionales </t>
  </si>
  <si>
    <t>Impresión de Banners y  textos</t>
  </si>
  <si>
    <t>pago de transporte terrestre de las cabeceras departamentrales a tegucigalpa</t>
  </si>
  <si>
    <t>Compra de medallas, trofeos, alquiler de mesas, sillas,sonido, decoración y reproducción de diplomas</t>
  </si>
  <si>
    <t xml:space="preserve">Compra de canvas marco de madera, pintura blanca como base, 24x19 pulgadas. </t>
  </si>
  <si>
    <t>Cofección de togas color azul turqueza con blanco, la toga llevara una estola color blanco con su bordado y el logo de la SEDUC(45 confeccionada con tela de gabardina  (20 talla M 20 talla S)</t>
  </si>
  <si>
    <t>Diseño de diplomas, para los participantes de los festivales</t>
  </si>
  <si>
    <t xml:space="preserve">Compra de Insumos de papel </t>
  </si>
  <si>
    <t>Compra de alcohol, bioseguridad</t>
  </si>
  <si>
    <t>Mascarillas-bioseguridad</t>
  </si>
  <si>
    <t xml:space="preserve">Compra de caballetes </t>
  </si>
  <si>
    <t>Dirección General de Formación Permanente</t>
  </si>
  <si>
    <t>Dirección General de Curriculo y Evaluación</t>
  </si>
  <si>
    <t>L200,000.00</t>
  </si>
  <si>
    <t>L150,000.00</t>
  </si>
  <si>
    <t>L85,000.00</t>
  </si>
  <si>
    <t>L100,000.00</t>
  </si>
  <si>
    <t>L84,526.00</t>
  </si>
  <si>
    <t>L181,720.00</t>
  </si>
  <si>
    <t>L242,193.00</t>
  </si>
  <si>
    <t>L512,007.00</t>
  </si>
  <si>
    <t>L765,800.00</t>
  </si>
  <si>
    <t>L1,670,000.00</t>
  </si>
  <si>
    <t>Conformación de Banda Sinfónica juvenil, SEDUC con jóvenes de zonas de riesgo y violencia.</t>
  </si>
  <si>
    <t xml:space="preserve">Meriendas, para ensayos por 3 meses </t>
  </si>
  <si>
    <t xml:space="preserve">Atriles para partituras </t>
  </si>
  <si>
    <t>42720</t>
  </si>
  <si>
    <t xml:space="preserve">Compra de Instrumentos Musicales </t>
  </si>
  <si>
    <t>Ayuda Social a Personas</t>
  </si>
  <si>
    <t>Pago por servicios profesionales</t>
  </si>
  <si>
    <t>Bono de transporte</t>
  </si>
  <si>
    <t>Proyecto de Fortalecimiento de educación artística extraescolar, con la participación de niños, niñas y jóvenes de zonas de riesgo y violencia (FEDUCAE).</t>
  </si>
  <si>
    <t>Compra de piso Foamy</t>
  </si>
  <si>
    <t>Compra de telon</t>
  </si>
  <si>
    <t>Compra de pinturas para el taller de plástica</t>
  </si>
  <si>
    <t>Compra de pinturas, para el taller de dramatización</t>
  </si>
  <si>
    <t>Compra de material de plástica</t>
  </si>
  <si>
    <t>Compra de caballetes</t>
  </si>
  <si>
    <t>Electrodomésticos</t>
  </si>
  <si>
    <t>Compra de equipo de sonido</t>
  </si>
  <si>
    <t>Compra de instrumentos musicales, para el taller de música</t>
  </si>
  <si>
    <t>Proyecto de Eventos Culturales Artísticos (Festival de Banda Marcial, Teatro y Plástica).</t>
  </si>
  <si>
    <t>Otros Servicios Técnicos Profesionales</t>
  </si>
  <si>
    <t xml:space="preserve">pago por servicios profesionales, maestro de ceremonia y jurado calificador, para los festivales </t>
  </si>
  <si>
    <t>Reproducción de Banner, para los festivales de: Teatro y Banda.</t>
  </si>
  <si>
    <t xml:space="preserve">pago de transporte terrestre de las cabeceras departamentrales a tegucigalpa, para los festivales </t>
  </si>
  <si>
    <t>Canva, para el festival de Plástica</t>
  </si>
  <si>
    <t>Compra de insumos, de papel hi y toallas, para el festival de Plástica, teatro y coro.</t>
  </si>
  <si>
    <t>Compra de pintura acrilica,oleo y diluyente, para el festival de plástica</t>
  </si>
  <si>
    <t>Productos de Material Plástico</t>
  </si>
  <si>
    <t>Recipientes plasticos para agua, plástica</t>
  </si>
  <si>
    <t>Diplomas, para los participantes en los 5 festivales</t>
  </si>
  <si>
    <t>Diesel</t>
  </si>
  <si>
    <t xml:space="preserve"> gastos de combustible para movilización</t>
  </si>
  <si>
    <t>Gafetes y material de plástica</t>
  </si>
  <si>
    <t>Hospedaje, para los participantes de los festivales, premios en efectivo, reconocimiento a los edecanes, gastos de movilización.</t>
  </si>
  <si>
    <t>Potenciar en los Educandos el desarrollo de habilidades artìsticas y culturales a travès de la exploraciòn de los diferentes lenguajes artìsticos (plàstica, mùsica, dramatizaciòn y cultura)</t>
  </si>
  <si>
    <t>Expresar la mùsica por medio de la palabra, el ritmo, la melodia y la armonìa para promover los elementos de las manifestaciones artìsticas en nuestra sociedad.</t>
  </si>
  <si>
    <t xml:space="preserve">Subdirecciòn General de Educaciòn y Cultura Artìstica, Subdireccion General de Educaciòn para Pueblos de Indìgena y Afrohondureño. </t>
  </si>
  <si>
    <t xml:space="preserve">Subdirecciòn General de Educaciòn Fìsica, Subdirección General de Educación para la Prevención y Rehabilitación Social                                                                                                                          </t>
  </si>
  <si>
    <t xml:space="preserve">Subdirecciòn General de Educaciòn y Cultura Artìstica, Subdireccion General de Educaciòn para Pueblos de Indìgena y Afrohondureño, Subdirección General de Educación para la Prevención y Rehabilitación Social                                                                                                                          </t>
  </si>
  <si>
    <t xml:space="preserve">Subdirecciòn General de Educaciòn y Cultura Artìstica, Subdireccion General de Educaciòn para Pueblos de Indìgena y Afrohondureño, Subdirección General de Educación para la Prevención y Rehabilitación Social                                                </t>
  </si>
  <si>
    <t xml:space="preserve">Subdirecciòn General de Educaciòn y Cultura Artìstica, Subdireccion General de Educaciòn para Pueblos de Indìgena y Afrohondureño, Subdirección General de Educación para la Prevención y Rehabilitación Social                                                                                                                           </t>
  </si>
  <si>
    <t xml:space="preserve">Subdirecciòn General de Educaciòn y Cultura Artìstica, Subdirección General de Educación para la Prevención y Rehabilitación Social                                                                                                                          </t>
  </si>
  <si>
    <t xml:space="preserve">Subdirecciòn General de Educaciòn y Cultura Artìstica, </t>
  </si>
  <si>
    <t>6.1.1</t>
  </si>
  <si>
    <t>6.1.2</t>
  </si>
  <si>
    <t>6.1.3</t>
  </si>
  <si>
    <t>6.1.4</t>
  </si>
  <si>
    <t>6.1.5</t>
  </si>
  <si>
    <t>6.1.6</t>
  </si>
  <si>
    <t>6.1.7</t>
  </si>
  <si>
    <t>6.1.9</t>
  </si>
  <si>
    <t>6.1.10</t>
  </si>
  <si>
    <t>7</t>
  </si>
  <si>
    <t xml:space="preserve">Jornada de Trabajo vitual, con los coordinadores departamentales de educacion cultural  y artistica, para socializar el Plan operativo Anual  del año  2023 </t>
  </si>
  <si>
    <t xml:space="preserve">Jornada de Trabajo vitual, con los coordinadores departamentales de educacion cultural  y artistica, para brindar lineamientos de trabajo sobre las actividades  a desarrollar durante el año fiscal 2023 orientados a cumplimeintos de productos y metas </t>
  </si>
  <si>
    <t>Jornada de Trabajo Virtual, con los Coordinadores Departamentales de Educaciòn Cultura y Artìstica, para dar seguimiento y monitoreo en la ejecuciòn de los Proyectos a desarrollar y que estàn plasmados en el POA 2023.</t>
  </si>
  <si>
    <t xml:space="preserve">Coordinadores </t>
  </si>
  <si>
    <t>Jornadas</t>
  </si>
  <si>
    <t>Socialización de POA 20223</t>
  </si>
  <si>
    <t>SDGECA</t>
  </si>
  <si>
    <t>Lineamientos Generales para la Socialización de los Proyectos</t>
  </si>
  <si>
    <t>SDEGECA</t>
  </si>
  <si>
    <t xml:space="preserve">Seguimiento y Monitoreo </t>
  </si>
  <si>
    <t>Socialización de Lineamientos para la Implementación de Programas y/o Proyectos a Nivel Descentralizado</t>
  </si>
  <si>
    <t xml:space="preserve">   BRECHA </t>
  </si>
  <si>
    <t xml:space="preserve">BRECHA </t>
  </si>
  <si>
    <t>BRECHA</t>
  </si>
  <si>
    <t>EE</t>
  </si>
  <si>
    <t>OE</t>
  </si>
  <si>
    <t>I</t>
  </si>
  <si>
    <t>P</t>
  </si>
  <si>
    <t>IP</t>
  </si>
  <si>
    <t>MA</t>
  </si>
  <si>
    <t>R</t>
  </si>
  <si>
    <t>5976 educandos y 540 docentes</t>
  </si>
  <si>
    <t>5977 educandos y 540 docentes</t>
  </si>
  <si>
    <t>5978 educandos y 540 docentes</t>
  </si>
  <si>
    <t>5979 educandos y 540 docentes</t>
  </si>
  <si>
    <t>5980 educandos y 540 docentes</t>
  </si>
  <si>
    <t>5981 educandos y 540 docentes</t>
  </si>
  <si>
    <t>5982 educandos y 540 docentes</t>
  </si>
  <si>
    <t>5983 educandos y 540 docentes</t>
  </si>
  <si>
    <t>5984 educandos y 540 docentes</t>
  </si>
  <si>
    <t>5985 educandos y 540 docentes</t>
  </si>
  <si>
    <t>5986 educandos y 540 docentes</t>
  </si>
  <si>
    <t>5987 educandos y 540 docentes</t>
  </si>
  <si>
    <t>5988 educandos y 540 docentes</t>
  </si>
  <si>
    <t>5989 educandos y 540 docentes</t>
  </si>
  <si>
    <t>5991 educandos y 540 docentes</t>
  </si>
  <si>
    <t>5992 educandos y 540 docentes</t>
  </si>
  <si>
    <t>5993 educandos y 540 docentes</t>
  </si>
  <si>
    <t>5994 educandos y 540 docentes</t>
  </si>
  <si>
    <t>5995 educandos y 540 docentes</t>
  </si>
  <si>
    <t>5996 educandos y 540 docentes</t>
  </si>
  <si>
    <t>5997 educandos y 540 docentes</t>
  </si>
  <si>
    <t>5998 educandos y 540 docentes</t>
  </si>
  <si>
    <t>5999 educandos y 540 docentes</t>
  </si>
  <si>
    <t>6000 educandos y 540 docentes</t>
  </si>
  <si>
    <t>6001 educandos y 540 docentes</t>
  </si>
  <si>
    <t>6002 educandos y 540 docentes</t>
  </si>
  <si>
    <t>6003 educandos y 540 docentes</t>
  </si>
  <si>
    <t>6004 educandos y 540 docentes</t>
  </si>
  <si>
    <t>6005 educandos y 540 docentes</t>
  </si>
  <si>
    <t>6006 educandos y 540 docentes</t>
  </si>
  <si>
    <t>6007 educandos y 540 docentes</t>
  </si>
  <si>
    <t>6008 educandos y 540 docentes</t>
  </si>
  <si>
    <t>6009 educandos y 540 docentes</t>
  </si>
  <si>
    <t>6010 educandos y 540 docentes</t>
  </si>
  <si>
    <t>6011 educandos y 540 docentes</t>
  </si>
  <si>
    <t>6012 educandos y 540 docentes</t>
  </si>
  <si>
    <t>6013 educandos y 540 docentes</t>
  </si>
  <si>
    <t>6014 educandos y 540 docentes</t>
  </si>
  <si>
    <t>6015 educandos y 540 docentes</t>
  </si>
  <si>
    <t>6016 educandos y 540 docentes</t>
  </si>
  <si>
    <t>6017 educandos y 540 docentes</t>
  </si>
  <si>
    <t>6018 educandos y 540 docentes</t>
  </si>
  <si>
    <t>6019 educandos y 540 docentes</t>
  </si>
  <si>
    <t>6020 educandos y 540 docentes</t>
  </si>
  <si>
    <t>6021 educandos y 540 docentes</t>
  </si>
  <si>
    <t>6022 educandos y 540 docentes</t>
  </si>
  <si>
    <t>6023 educandos y 540 docentes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</si>
</sst>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L&quot;#,##0.0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Arial"/>
      <family val="2"/>
    </font>
    <font>
      <sz val="11"/>
      <color rgb="FF333F4F"/>
      <name val="Calibri"/>
      <family val="2"/>
    </font>
    <font>
      <sz val="11"/>
      <name val="Calibri"/>
      <family val="2"/>
    </font>
    <font>
      <sz val="10"/>
      <color rgb="FF333F4F"/>
      <name val="Calibri"/>
      <family val="2"/>
    </font>
    <font>
      <b/>
      <sz val="11"/>
      <color rgb="FF333F4F"/>
      <name val="Calibri"/>
      <family val="2"/>
    </font>
    <font>
      <sz val="11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333F4F"/>
      <name val="Tahoma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9" tint="0.59999389629810485"/>
        <bgColor rgb="FFFEF2CB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CC2E5"/>
        <bgColor rgb="FF9CC2E5"/>
      </patternFill>
    </fill>
    <fill>
      <patternFill patternType="solid">
        <fgColor rgb="FFDEEAF6"/>
        <bgColor rgb="FFDEEAF6"/>
      </patternFill>
    </fill>
    <fill>
      <patternFill patternType="solid">
        <fgColor rgb="FFFEF2CB"/>
        <bgColor rgb="FFFEF2CB"/>
      </patternFill>
    </fill>
    <fill>
      <patternFill patternType="solid">
        <fgColor rgb="FFBDD6EE"/>
        <bgColor rgb="FFBDD6EE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9CC2E5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DEEAF6"/>
      </patternFill>
    </fill>
    <fill>
      <patternFill patternType="solid">
        <fgColor rgb="FFFFFF00"/>
        <bgColor indexed="0"/>
      </patternFill>
    </fill>
    <fill>
      <patternFill patternType="solid">
        <fgColor rgb="FFFFFF00"/>
        <bgColor theme="0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333F4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3" tint="-0.249977111117893"/>
      </left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/>
      <top style="thin">
        <color theme="3" tint="-0.249977111117893"/>
      </top>
      <bottom/>
      <diagonal/>
    </border>
    <border>
      <left style="thin">
        <color theme="3" tint="-0.249977111117893"/>
      </left>
      <right style="thin">
        <color theme="3" tint="-0.249977111117893"/>
      </right>
      <top/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/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  <border>
      <left/>
      <right style="thin">
        <color theme="3" tint="-0.249977111117893"/>
      </right>
      <top/>
      <bottom style="thin">
        <color theme="3" tint="-0.249977111117893"/>
      </bottom>
      <diagonal/>
    </border>
    <border>
      <left/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/>
      <right style="thin">
        <color indexed="64"/>
      </right>
      <top style="thin">
        <color theme="3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3" tint="-0.249977111117893"/>
      </top>
      <bottom/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 style="thin">
        <color indexed="64"/>
      </bottom>
      <diagonal/>
    </border>
    <border>
      <left style="thin">
        <color theme="3" tint="-0.249977111117893"/>
      </left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 style="thin">
        <color indexed="64"/>
      </left>
      <right style="thin">
        <color theme="3" tint="-0.249977111117893"/>
      </right>
      <top style="thin">
        <color theme="3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3" tint="-0.249977111117893"/>
      </right>
      <top style="thin">
        <color indexed="64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indexed="64"/>
      </bottom>
      <diagonal/>
    </border>
    <border>
      <left style="thin">
        <color theme="3" tint="-0.249977111117893"/>
      </left>
      <right style="thin">
        <color theme="3" tint="-0.249977111117893"/>
      </right>
      <top style="thin">
        <color indexed="64"/>
      </top>
      <bottom style="thin">
        <color theme="3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3" tint="-0.249977111117893"/>
      </top>
      <bottom style="thin">
        <color indexed="64"/>
      </bottom>
      <diagonal/>
    </border>
    <border>
      <left style="thin">
        <color theme="3" tint="-0.249977111117893"/>
      </left>
      <right style="thin">
        <color indexed="64"/>
      </right>
      <top/>
      <bottom style="thin">
        <color theme="3" tint="-0.249977111117893"/>
      </bottom>
      <diagonal/>
    </border>
    <border>
      <left/>
      <right style="thin">
        <color indexed="64"/>
      </right>
      <top style="thin">
        <color theme="3" tint="-0.249977111117893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 style="thin">
        <color indexed="64"/>
      </left>
      <right style="thin">
        <color theme="3" tint="-0.249977111117893"/>
      </right>
      <top/>
      <bottom/>
      <diagonal/>
    </border>
    <border>
      <left style="thin">
        <color indexed="64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indexed="64"/>
      </left>
      <right style="thin">
        <color theme="3" tint="-0.249977111117893"/>
      </right>
      <top style="thin">
        <color theme="3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-0.249977111117893"/>
      </bottom>
      <diagonal/>
    </border>
    <border>
      <left/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indexed="64"/>
      </left>
      <right style="thin">
        <color theme="3" tint="-0.249977111117893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3" tint="-0.249977111117893"/>
      </bottom>
      <diagonal/>
    </border>
    <border>
      <left style="thin">
        <color indexed="64"/>
      </left>
      <right style="thin">
        <color theme="3" tint="-0.249977111117893"/>
      </right>
      <top/>
      <bottom style="thin">
        <color theme="3" tint="-0.249977111117893"/>
      </bottom>
      <diagonal/>
    </border>
    <border>
      <left/>
      <right/>
      <top/>
      <bottom style="thin">
        <color theme="3" tint="-0.249977111117893"/>
      </bottom>
      <diagonal/>
    </border>
    <border>
      <left style="thin">
        <color theme="3" tint="-0.249977111117893"/>
      </left>
      <right/>
      <top/>
      <bottom style="thin">
        <color theme="3" tint="-0.249977111117893"/>
      </bottom>
      <diagonal/>
    </border>
    <border>
      <left/>
      <right style="thin">
        <color theme="3" tint="-0.249977111117893"/>
      </right>
      <top/>
      <bottom/>
      <diagonal/>
    </border>
    <border>
      <left style="thin">
        <color theme="3" tint="-0.249977111117893"/>
      </left>
      <right style="thin">
        <color indexed="64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indexed="64"/>
      </right>
      <top/>
      <bottom/>
      <diagonal/>
    </border>
    <border>
      <left style="thin">
        <color theme="3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333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0" fillId="7" borderId="13" xfId="1" applyFont="1" applyFill="1" applyBorder="1" applyAlignment="1" applyProtection="1">
      <alignment horizontal="center" vertical="center" wrapText="1" readingOrder="1"/>
      <protection locked="0"/>
    </xf>
    <xf numFmtId="0" fontId="10" fillId="8" borderId="13" xfId="1" applyFont="1" applyFill="1" applyBorder="1" applyAlignment="1" applyProtection="1">
      <alignment horizontal="center" vertical="center" wrapText="1" readingOrder="1"/>
      <protection locked="0"/>
    </xf>
    <xf numFmtId="0" fontId="12" fillId="2" borderId="3" xfId="0" applyFont="1" applyFill="1" applyBorder="1" applyAlignment="1">
      <alignment vertical="center" wrapText="1"/>
    </xf>
    <xf numFmtId="0" fontId="0" fillId="2" borderId="3" xfId="0" applyFill="1" applyBorder="1"/>
    <xf numFmtId="0" fontId="10" fillId="7" borderId="3" xfId="1" applyFont="1" applyFill="1" applyBorder="1" applyAlignment="1" applyProtection="1">
      <alignment horizontal="center" vertical="center" wrapText="1" readingOrder="1"/>
      <protection locked="0"/>
    </xf>
    <xf numFmtId="0" fontId="0" fillId="2" borderId="9" xfId="0" applyFill="1" applyBorder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/>
    </xf>
    <xf numFmtId="0" fontId="10" fillId="8" borderId="3" xfId="1" applyFont="1" applyFill="1" applyBorder="1" applyAlignment="1" applyProtection="1">
      <alignment horizontal="center" vertical="center" wrapText="1" readingOrder="1"/>
      <protection locked="0"/>
    </xf>
    <xf numFmtId="0" fontId="14" fillId="15" borderId="3" xfId="0" applyFont="1" applyFill="1" applyBorder="1" applyAlignment="1">
      <alignment vertical="center"/>
    </xf>
    <xf numFmtId="0" fontId="0" fillId="16" borderId="0" xfId="0" applyFill="1"/>
    <xf numFmtId="0" fontId="2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13" fillId="15" borderId="5" xfId="0" applyFont="1" applyFill="1" applyBorder="1" applyAlignment="1">
      <alignment vertical="center" wrapText="1"/>
    </xf>
    <xf numFmtId="0" fontId="14" fillId="15" borderId="5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top" wrapText="1"/>
    </xf>
    <xf numFmtId="0" fontId="17" fillId="0" borderId="15" xfId="0" applyFont="1" applyBorder="1" applyAlignment="1">
      <alignment vertical="top" wrapText="1"/>
    </xf>
    <xf numFmtId="0" fontId="17" fillId="0" borderId="16" xfId="0" applyFont="1" applyBorder="1" applyAlignment="1">
      <alignment vertical="top" wrapText="1"/>
    </xf>
    <xf numFmtId="0" fontId="17" fillId="0" borderId="17" xfId="0" applyFont="1" applyBorder="1" applyAlignment="1">
      <alignment vertical="top" wrapText="1"/>
    </xf>
    <xf numFmtId="0" fontId="17" fillId="17" borderId="3" xfId="0" applyFont="1" applyFill="1" applyBorder="1" applyAlignment="1">
      <alignment vertical="top" wrapText="1"/>
    </xf>
    <xf numFmtId="0" fontId="17" fillId="17" borderId="18" xfId="0" applyFont="1" applyFill="1" applyBorder="1" applyAlignment="1">
      <alignment vertical="top" wrapText="1"/>
    </xf>
    <xf numFmtId="0" fontId="17" fillId="17" borderId="17" xfId="0" applyFont="1" applyFill="1" applyBorder="1" applyAlignment="1">
      <alignment vertical="top" wrapText="1"/>
    </xf>
    <xf numFmtId="0" fontId="17" fillId="17" borderId="3" xfId="0" applyFont="1" applyFill="1" applyBorder="1" applyAlignment="1">
      <alignment horizontal="center" vertical="center" wrapText="1"/>
    </xf>
    <xf numFmtId="0" fontId="17" fillId="17" borderId="18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49" fontId="17" fillId="17" borderId="3" xfId="0" applyNumberFormat="1" applyFont="1" applyFill="1" applyBorder="1" applyAlignment="1">
      <alignment horizontal="center" vertical="center" wrapText="1"/>
    </xf>
    <xf numFmtId="49" fontId="17" fillId="17" borderId="18" xfId="0" applyNumberFormat="1" applyFont="1" applyFill="1" applyBorder="1" applyAlignment="1">
      <alignment horizontal="center" vertical="center" wrapText="1"/>
    </xf>
    <xf numFmtId="49" fontId="17" fillId="17" borderId="17" xfId="0" applyNumberFormat="1" applyFont="1" applyFill="1" applyBorder="1" applyAlignment="1">
      <alignment horizontal="center" vertical="center" wrapText="1"/>
    </xf>
    <xf numFmtId="0" fontId="18" fillId="0" borderId="3" xfId="0" applyFont="1" applyBorder="1"/>
    <xf numFmtId="0" fontId="17" fillId="17" borderId="3" xfId="0" applyFont="1" applyFill="1" applyBorder="1" applyAlignment="1">
      <alignment vertical="center" wrapText="1"/>
    </xf>
    <xf numFmtId="0" fontId="17" fillId="17" borderId="18" xfId="0" applyFont="1" applyFill="1" applyBorder="1" applyAlignment="1">
      <alignment vertical="center" wrapText="1"/>
    </xf>
    <xf numFmtId="0" fontId="17" fillId="17" borderId="17" xfId="0" applyFont="1" applyFill="1" applyBorder="1" applyAlignment="1">
      <alignment vertical="center" wrapText="1"/>
    </xf>
    <xf numFmtId="0" fontId="17" fillId="17" borderId="3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0" fontId="17" fillId="17" borderId="19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9" fillId="17" borderId="3" xfId="0" applyFont="1" applyFill="1" applyBorder="1" applyAlignment="1">
      <alignment horizontal="left" vertical="center" wrapText="1"/>
    </xf>
    <xf numFmtId="1" fontId="17" fillId="17" borderId="3" xfId="0" applyNumberFormat="1" applyFont="1" applyFill="1" applyBorder="1" applyAlignment="1">
      <alignment horizontal="center" vertical="center" wrapText="1"/>
    </xf>
    <xf numFmtId="0" fontId="17" fillId="17" borderId="20" xfId="0" applyFont="1" applyFill="1" applyBorder="1" applyAlignment="1">
      <alignment vertical="center" wrapText="1"/>
    </xf>
    <xf numFmtId="164" fontId="17" fillId="17" borderId="3" xfId="0" applyNumberFormat="1" applyFont="1" applyFill="1" applyBorder="1" applyAlignment="1">
      <alignment horizontal="center" vertical="center" wrapText="1"/>
    </xf>
    <xf numFmtId="164" fontId="17" fillId="17" borderId="3" xfId="0" applyNumberFormat="1" applyFont="1" applyFill="1" applyBorder="1" applyAlignment="1">
      <alignment vertical="center" wrapText="1"/>
    </xf>
    <xf numFmtId="164" fontId="17" fillId="17" borderId="18" xfId="0" applyNumberFormat="1" applyFont="1" applyFill="1" applyBorder="1" applyAlignment="1">
      <alignment vertical="center" wrapText="1"/>
    </xf>
    <xf numFmtId="164" fontId="17" fillId="17" borderId="17" xfId="0" applyNumberFormat="1" applyFont="1" applyFill="1" applyBorder="1" applyAlignment="1">
      <alignment vertical="center" wrapText="1"/>
    </xf>
    <xf numFmtId="0" fontId="11" fillId="10" borderId="3" xfId="0" applyFont="1" applyFill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>
      <alignment vertical="top" wrapText="1"/>
    </xf>
    <xf numFmtId="0" fontId="21" fillId="0" borderId="3" xfId="0" applyFont="1" applyBorder="1" applyAlignment="1">
      <alignment vertical="top" wrapText="1"/>
    </xf>
    <xf numFmtId="0" fontId="21" fillId="2" borderId="14" xfId="0" applyFont="1" applyFill="1" applyBorder="1" applyAlignment="1">
      <alignment vertical="top" wrapText="1"/>
    </xf>
    <xf numFmtId="0" fontId="21" fillId="2" borderId="3" xfId="0" applyFont="1" applyFill="1" applyBorder="1" applyAlignment="1">
      <alignment vertical="top" wrapText="1"/>
    </xf>
    <xf numFmtId="49" fontId="21" fillId="2" borderId="14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center" vertical="center" wrapText="1"/>
    </xf>
    <xf numFmtId="0" fontId="21" fillId="2" borderId="37" xfId="0" applyFont="1" applyFill="1" applyBorder="1" applyAlignment="1">
      <alignment horizontal="center" vertical="center" wrapText="1"/>
    </xf>
    <xf numFmtId="0" fontId="21" fillId="0" borderId="28" xfId="0" applyFont="1" applyBorder="1" applyAlignment="1">
      <alignment vertical="center" wrapText="1"/>
    </xf>
    <xf numFmtId="0" fontId="21" fillId="2" borderId="32" xfId="0" applyFont="1" applyFill="1" applyBorder="1" applyAlignment="1">
      <alignment vertical="center" wrapText="1"/>
    </xf>
    <xf numFmtId="0" fontId="21" fillId="2" borderId="33" xfId="0" applyFont="1" applyFill="1" applyBorder="1" applyAlignment="1">
      <alignment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21" fillId="2" borderId="44" xfId="0" applyFont="1" applyFill="1" applyBorder="1" applyAlignment="1">
      <alignment vertical="center" wrapText="1"/>
    </xf>
    <xf numFmtId="0" fontId="22" fillId="2" borderId="45" xfId="0" applyFont="1" applyFill="1" applyBorder="1" applyAlignment="1">
      <alignment horizontal="left" vertical="center" wrapText="1"/>
    </xf>
    <xf numFmtId="0" fontId="21" fillId="2" borderId="46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26" xfId="0" applyFont="1" applyFill="1" applyBorder="1" applyAlignment="1">
      <alignment vertical="center" wrapText="1"/>
    </xf>
    <xf numFmtId="0" fontId="21" fillId="2" borderId="47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1" fillId="2" borderId="29" xfId="0" applyFont="1" applyFill="1" applyBorder="1" applyAlignment="1">
      <alignment vertical="center" wrapText="1"/>
    </xf>
    <xf numFmtId="0" fontId="21" fillId="2" borderId="8" xfId="0" applyFont="1" applyFill="1" applyBorder="1" applyAlignment="1">
      <alignment vertical="center" wrapText="1"/>
    </xf>
    <xf numFmtId="0" fontId="21" fillId="2" borderId="48" xfId="0" applyFont="1" applyFill="1" applyBorder="1" applyAlignment="1">
      <alignment vertical="center" wrapText="1"/>
    </xf>
    <xf numFmtId="0" fontId="21" fillId="2" borderId="42" xfId="0" applyFont="1" applyFill="1" applyBorder="1" applyAlignment="1">
      <alignment vertical="center" wrapText="1"/>
    </xf>
    <xf numFmtId="0" fontId="21" fillId="2" borderId="49" xfId="0" applyFont="1" applyFill="1" applyBorder="1" applyAlignment="1">
      <alignment vertical="center" wrapText="1"/>
    </xf>
    <xf numFmtId="0" fontId="0" fillId="13" borderId="3" xfId="0" applyFill="1" applyBorder="1"/>
    <xf numFmtId="0" fontId="12" fillId="13" borderId="3" xfId="0" applyFont="1" applyFill="1" applyBorder="1" applyAlignment="1">
      <alignment vertical="center" wrapText="1"/>
    </xf>
    <xf numFmtId="1" fontId="20" fillId="20" borderId="21" xfId="0" applyNumberFormat="1" applyFont="1" applyFill="1" applyBorder="1" applyAlignment="1">
      <alignment horizontal="center" vertical="center" wrapText="1"/>
    </xf>
    <xf numFmtId="0" fontId="21" fillId="13" borderId="3" xfId="0" applyFont="1" applyFill="1" applyBorder="1"/>
    <xf numFmtId="0" fontId="21" fillId="13" borderId="3" xfId="0" applyFont="1" applyFill="1" applyBorder="1" applyAlignment="1">
      <alignment vertical="center"/>
    </xf>
    <xf numFmtId="0" fontId="21" fillId="13" borderId="3" xfId="0" applyFont="1" applyFill="1" applyBorder="1" applyAlignment="1">
      <alignment vertical="top" wrapText="1"/>
    </xf>
    <xf numFmtId="0" fontId="21" fillId="13" borderId="3" xfId="0" applyFont="1" applyFill="1" applyBorder="1" applyAlignment="1">
      <alignment vertical="center" wrapText="1"/>
    </xf>
    <xf numFmtId="0" fontId="21" fillId="2" borderId="31" xfId="0" applyFont="1" applyFill="1" applyBorder="1" applyAlignment="1">
      <alignment vertical="center" wrapText="1"/>
    </xf>
    <xf numFmtId="0" fontId="21" fillId="2" borderId="46" xfId="0" applyFont="1" applyFill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13" borderId="3" xfId="0" applyFont="1" applyFill="1" applyBorder="1" applyAlignment="1">
      <alignment horizontal="center" vertical="center" wrapText="1"/>
    </xf>
    <xf numFmtId="1" fontId="21" fillId="2" borderId="41" xfId="0" applyNumberFormat="1" applyFont="1" applyFill="1" applyBorder="1" applyAlignment="1">
      <alignment horizontal="center" vertical="center" wrapText="1"/>
    </xf>
    <xf numFmtId="164" fontId="21" fillId="2" borderId="52" xfId="0" applyNumberFormat="1" applyFont="1" applyFill="1" applyBorder="1" applyAlignment="1">
      <alignment horizontal="center" vertical="center" wrapText="1"/>
    </xf>
    <xf numFmtId="1" fontId="21" fillId="2" borderId="53" xfId="0" applyNumberFormat="1" applyFont="1" applyFill="1" applyBorder="1" applyAlignment="1">
      <alignment horizontal="center" vertical="center" wrapText="1"/>
    </xf>
    <xf numFmtId="164" fontId="21" fillId="2" borderId="28" xfId="0" applyNumberFormat="1" applyFont="1" applyFill="1" applyBorder="1" applyAlignment="1">
      <alignment horizontal="center" vertical="center" wrapText="1"/>
    </xf>
    <xf numFmtId="1" fontId="21" fillId="2" borderId="8" xfId="0" applyNumberFormat="1" applyFont="1" applyFill="1" applyBorder="1" applyAlignment="1">
      <alignment horizontal="center" vertical="center" wrapText="1"/>
    </xf>
    <xf numFmtId="164" fontId="21" fillId="2" borderId="32" xfId="0" applyNumberFormat="1" applyFont="1" applyFill="1" applyBorder="1" applyAlignment="1">
      <alignment horizontal="center" vertical="center" wrapText="1"/>
    </xf>
    <xf numFmtId="1" fontId="21" fillId="2" borderId="32" xfId="0" applyNumberFormat="1" applyFont="1" applyFill="1" applyBorder="1" applyAlignment="1">
      <alignment horizontal="center" vertical="center" wrapText="1"/>
    </xf>
    <xf numFmtId="164" fontId="21" fillId="2" borderId="14" xfId="0" applyNumberFormat="1" applyFont="1" applyFill="1" applyBorder="1" applyAlignment="1">
      <alignment horizontal="center" vertical="center" wrapText="1"/>
    </xf>
    <xf numFmtId="1" fontId="21" fillId="2" borderId="14" xfId="0" applyNumberFormat="1" applyFont="1" applyFill="1" applyBorder="1" applyAlignment="1">
      <alignment horizontal="center" vertical="center" wrapText="1"/>
    </xf>
    <xf numFmtId="1" fontId="21" fillId="21" borderId="14" xfId="0" applyNumberFormat="1" applyFont="1" applyFill="1" applyBorder="1" applyAlignment="1">
      <alignment horizontal="center" vertical="center" wrapText="1"/>
    </xf>
    <xf numFmtId="164" fontId="21" fillId="21" borderId="14" xfId="0" applyNumberFormat="1" applyFont="1" applyFill="1" applyBorder="1" applyAlignment="1">
      <alignment horizontal="center" vertical="center" wrapText="1"/>
    </xf>
    <xf numFmtId="1" fontId="21" fillId="21" borderId="3" xfId="0" applyNumberFormat="1" applyFont="1" applyFill="1" applyBorder="1" applyAlignment="1">
      <alignment horizontal="center" vertical="center" wrapText="1"/>
    </xf>
    <xf numFmtId="164" fontId="21" fillId="21" borderId="3" xfId="0" applyNumberFormat="1" applyFont="1" applyFill="1" applyBorder="1" applyAlignment="1">
      <alignment horizontal="center" vertical="center" wrapText="1"/>
    </xf>
    <xf numFmtId="1" fontId="23" fillId="18" borderId="3" xfId="0" applyNumberFormat="1" applyFont="1" applyFill="1" applyBorder="1" applyAlignment="1">
      <alignment horizontal="center" vertical="center" wrapText="1"/>
    </xf>
    <xf numFmtId="164" fontId="23" fillId="18" borderId="3" xfId="0" applyNumberFormat="1" applyFont="1" applyFill="1" applyBorder="1" applyAlignment="1">
      <alignment horizontal="center" vertical="center"/>
    </xf>
    <xf numFmtId="1" fontId="21" fillId="2" borderId="3" xfId="0" applyNumberFormat="1" applyFont="1" applyFill="1" applyBorder="1" applyAlignment="1">
      <alignment horizontal="center" vertical="center"/>
    </xf>
    <xf numFmtId="164" fontId="21" fillId="2" borderId="3" xfId="0" applyNumberFormat="1" applyFont="1" applyFill="1" applyBorder="1" applyAlignment="1">
      <alignment horizontal="center" vertical="center"/>
    </xf>
    <xf numFmtId="1" fontId="21" fillId="2" borderId="31" xfId="0" applyNumberFormat="1" applyFont="1" applyFill="1" applyBorder="1" applyAlignment="1">
      <alignment horizontal="center" vertical="center" wrapText="1"/>
    </xf>
    <xf numFmtId="164" fontId="21" fillId="2" borderId="31" xfId="0" applyNumberFormat="1" applyFont="1" applyFill="1" applyBorder="1" applyAlignment="1">
      <alignment horizontal="center" vertical="center" wrapText="1"/>
    </xf>
    <xf numFmtId="1" fontId="21" fillId="2" borderId="29" xfId="0" applyNumberFormat="1" applyFont="1" applyFill="1" applyBorder="1" applyAlignment="1">
      <alignment horizontal="center" vertical="center" wrapText="1"/>
    </xf>
    <xf numFmtId="1" fontId="21" fillId="2" borderId="45" xfId="0" applyNumberFormat="1" applyFont="1" applyFill="1" applyBorder="1" applyAlignment="1">
      <alignment horizontal="center" vertical="center" wrapText="1"/>
    </xf>
    <xf numFmtId="164" fontId="21" fillId="2" borderId="5" xfId="0" applyNumberFormat="1" applyFont="1" applyFill="1" applyBorder="1" applyAlignment="1">
      <alignment horizontal="center" vertical="center" wrapText="1"/>
    </xf>
    <xf numFmtId="1" fontId="21" fillId="2" borderId="3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horizontal="center" vertical="center" wrapText="1"/>
    </xf>
    <xf numFmtId="1" fontId="21" fillId="2" borderId="57" xfId="0" applyNumberFormat="1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2" borderId="56" xfId="0" applyFont="1" applyFill="1" applyBorder="1" applyAlignment="1">
      <alignment vertical="center" wrapText="1"/>
    </xf>
    <xf numFmtId="1" fontId="21" fillId="2" borderId="58" xfId="0" applyNumberFormat="1" applyFont="1" applyFill="1" applyBorder="1" applyAlignment="1">
      <alignment horizontal="center" vertical="center" wrapText="1"/>
    </xf>
    <xf numFmtId="1" fontId="21" fillId="2" borderId="13" xfId="0" applyNumberFormat="1" applyFont="1" applyFill="1" applyBorder="1" applyAlignment="1">
      <alignment horizontal="center" vertical="center" wrapText="1"/>
    </xf>
    <xf numFmtId="164" fontId="21" fillId="2" borderId="13" xfId="0" applyNumberFormat="1" applyFont="1" applyFill="1" applyBorder="1" applyAlignment="1">
      <alignment horizontal="center" vertical="center" wrapText="1"/>
    </xf>
    <xf numFmtId="1" fontId="21" fillId="2" borderId="40" xfId="0" applyNumberFormat="1" applyFont="1" applyFill="1" applyBorder="1" applyAlignment="1">
      <alignment horizontal="center" vertical="center" wrapText="1"/>
    </xf>
    <xf numFmtId="164" fontId="21" fillId="2" borderId="40" xfId="0" applyNumberFormat="1" applyFont="1" applyFill="1" applyBorder="1" applyAlignment="1">
      <alignment horizontal="center" vertical="center" wrapText="1"/>
    </xf>
    <xf numFmtId="164" fontId="21" fillId="2" borderId="36" xfId="0" applyNumberFormat="1" applyFont="1" applyFill="1" applyBorder="1" applyAlignment="1">
      <alignment horizontal="center" vertical="center" wrapText="1"/>
    </xf>
    <xf numFmtId="1" fontId="21" fillId="2" borderId="5" xfId="0" applyNumberFormat="1" applyFont="1" applyFill="1" applyBorder="1" applyAlignment="1">
      <alignment horizontal="center" vertical="center" wrapText="1"/>
    </xf>
    <xf numFmtId="1" fontId="21" fillId="2" borderId="47" xfId="0" applyNumberFormat="1" applyFont="1" applyFill="1" applyBorder="1" applyAlignment="1">
      <alignment horizontal="center" vertical="center" wrapText="1"/>
    </xf>
    <xf numFmtId="164" fontId="21" fillId="2" borderId="47" xfId="0" applyNumberFormat="1" applyFont="1" applyFill="1" applyBorder="1" applyAlignment="1">
      <alignment horizontal="center" vertical="center" wrapText="1"/>
    </xf>
    <xf numFmtId="164" fontId="21" fillId="2" borderId="37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vertical="center" wrapText="1"/>
    </xf>
    <xf numFmtId="0" fontId="21" fillId="21" borderId="3" xfId="0" applyFont="1" applyFill="1" applyBorder="1" applyAlignment="1">
      <alignment vertical="center" wrapText="1"/>
    </xf>
    <xf numFmtId="164" fontId="21" fillId="21" borderId="3" xfId="0" applyNumberFormat="1" applyFont="1" applyFill="1" applyBorder="1" applyAlignment="1">
      <alignment vertical="center" wrapText="1"/>
    </xf>
    <xf numFmtId="1" fontId="23" fillId="18" borderId="3" xfId="0" applyNumberFormat="1" applyFont="1" applyFill="1" applyBorder="1" applyAlignment="1">
      <alignment horizontal="center" vertical="center"/>
    </xf>
    <xf numFmtId="0" fontId="21" fillId="21" borderId="3" xfId="0" applyFont="1" applyFill="1" applyBorder="1" applyAlignment="1">
      <alignment horizontal="center" vertical="center" wrapText="1"/>
    </xf>
    <xf numFmtId="0" fontId="23" fillId="18" borderId="3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164" fontId="21" fillId="2" borderId="59" xfId="0" applyNumberFormat="1" applyFont="1" applyFill="1" applyBorder="1" applyAlignment="1">
      <alignment vertical="center" wrapText="1"/>
    </xf>
    <xf numFmtId="1" fontId="23" fillId="13" borderId="3" xfId="0" applyNumberFormat="1" applyFont="1" applyFill="1" applyBorder="1" applyAlignment="1">
      <alignment horizontal="center" vertical="center" wrapText="1"/>
    </xf>
    <xf numFmtId="164" fontId="23" fillId="13" borderId="3" xfId="0" applyNumberFormat="1" applyFont="1" applyFill="1" applyBorder="1" applyAlignment="1">
      <alignment horizontal="center" vertical="center" wrapText="1"/>
    </xf>
    <xf numFmtId="164" fontId="24" fillId="13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vertical="top" wrapText="1"/>
    </xf>
    <xf numFmtId="0" fontId="26" fillId="22" borderId="3" xfId="0" applyFont="1" applyFill="1" applyBorder="1" applyAlignment="1">
      <alignment horizontal="center" vertical="center" wrapText="1" readingOrder="1"/>
    </xf>
    <xf numFmtId="0" fontId="26" fillId="23" borderId="3" xfId="0" applyFont="1" applyFill="1" applyBorder="1" applyAlignment="1">
      <alignment horizontal="center" vertical="center" wrapText="1" readingOrder="1"/>
    </xf>
    <xf numFmtId="164" fontId="26" fillId="23" borderId="3" xfId="0" applyNumberFormat="1" applyFont="1" applyFill="1" applyBorder="1" applyAlignment="1">
      <alignment horizontal="center" vertical="center" wrapText="1" readingOrder="1"/>
    </xf>
    <xf numFmtId="164" fontId="26" fillId="22" borderId="3" xfId="0" applyNumberFormat="1" applyFont="1" applyFill="1" applyBorder="1" applyAlignment="1">
      <alignment horizontal="center" vertical="center" wrapText="1" readingOrder="1"/>
    </xf>
    <xf numFmtId="0" fontId="26" fillId="24" borderId="3" xfId="0" applyFont="1" applyFill="1" applyBorder="1" applyAlignment="1">
      <alignment horizontal="center" vertical="center" wrapText="1" readingOrder="1"/>
    </xf>
    <xf numFmtId="0" fontId="26" fillId="25" borderId="3" xfId="0" applyFont="1" applyFill="1" applyBorder="1" applyAlignment="1">
      <alignment horizontal="center" vertical="center" wrapText="1" readingOrder="1"/>
    </xf>
    <xf numFmtId="0" fontId="27" fillId="9" borderId="13" xfId="0" applyFont="1" applyFill="1" applyBorder="1" applyAlignment="1">
      <alignment horizontal="center" vertical="center" wrapText="1"/>
    </xf>
    <xf numFmtId="0" fontId="20" fillId="13" borderId="17" xfId="0" applyFont="1" applyFill="1" applyBorder="1" applyAlignment="1">
      <alignment vertical="top" wrapText="1"/>
    </xf>
    <xf numFmtId="0" fontId="1" fillId="13" borderId="3" xfId="0" applyFont="1" applyFill="1" applyBorder="1"/>
    <xf numFmtId="0" fontId="20" fillId="19" borderId="17" xfId="0" applyFont="1" applyFill="1" applyBorder="1" applyAlignment="1">
      <alignment vertical="top" wrapText="1"/>
    </xf>
    <xf numFmtId="0" fontId="6" fillId="13" borderId="3" xfId="0" applyFont="1" applyFill="1" applyBorder="1" applyAlignment="1">
      <alignment vertical="center" wrapText="1"/>
    </xf>
    <xf numFmtId="0" fontId="20" fillId="19" borderId="17" xfId="0" applyFont="1" applyFill="1" applyBorder="1" applyAlignment="1">
      <alignment horizontal="center" vertical="center" wrapText="1"/>
    </xf>
    <xf numFmtId="49" fontId="20" fillId="19" borderId="17" xfId="0" applyNumberFormat="1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vertical="center" wrapText="1"/>
    </xf>
    <xf numFmtId="0" fontId="20" fillId="13" borderId="17" xfId="0" applyFont="1" applyFill="1" applyBorder="1" applyAlignment="1">
      <alignment horizontal="center" vertical="center" wrapText="1"/>
    </xf>
    <xf numFmtId="0" fontId="17" fillId="26" borderId="60" xfId="0" applyFont="1" applyFill="1" applyBorder="1" applyAlignment="1">
      <alignment vertical="center" wrapText="1"/>
    </xf>
    <xf numFmtId="0" fontId="17" fillId="26" borderId="17" xfId="0" applyFont="1" applyFill="1" applyBorder="1" applyAlignment="1">
      <alignment vertical="center" wrapText="1"/>
    </xf>
    <xf numFmtId="164" fontId="17" fillId="26" borderId="17" xfId="0" applyNumberFormat="1" applyFont="1" applyFill="1" applyBorder="1" applyAlignment="1">
      <alignment vertical="center" wrapText="1"/>
    </xf>
    <xf numFmtId="0" fontId="12" fillId="27" borderId="3" xfId="0" applyFont="1" applyFill="1" applyBorder="1" applyAlignment="1">
      <alignment vertical="center" wrapText="1"/>
    </xf>
    <xf numFmtId="0" fontId="0" fillId="27" borderId="3" xfId="0" applyFill="1" applyBorder="1"/>
    <xf numFmtId="3" fontId="17" fillId="17" borderId="3" xfId="0" applyNumberFormat="1" applyFont="1" applyFill="1" applyBorder="1" applyAlignment="1">
      <alignment horizontal="center" vertical="top" wrapText="1"/>
    </xf>
    <xf numFmtId="0" fontId="2" fillId="28" borderId="0" xfId="0" applyFont="1" applyFill="1" applyAlignment="1">
      <alignment horizontal="center"/>
    </xf>
    <xf numFmtId="0" fontId="3" fillId="28" borderId="0" xfId="0" applyFont="1" applyFill="1" applyAlignment="1">
      <alignment horizontal="center"/>
    </xf>
    <xf numFmtId="0" fontId="4" fillId="28" borderId="0" xfId="0" applyFont="1" applyFill="1" applyAlignment="1">
      <alignment vertical="center"/>
    </xf>
    <xf numFmtId="0" fontId="0" fillId="28" borderId="0" xfId="0" applyFill="1"/>
    <xf numFmtId="0" fontId="6" fillId="28" borderId="0" xfId="0" applyFont="1" applyFill="1" applyAlignment="1">
      <alignment vertical="center"/>
    </xf>
    <xf numFmtId="0" fontId="5" fillId="28" borderId="0" xfId="0" applyFont="1" applyFill="1" applyAlignment="1">
      <alignment vertical="center" wrapText="1"/>
    </xf>
    <xf numFmtId="0" fontId="5" fillId="28" borderId="0" xfId="0" applyFont="1" applyFill="1" applyAlignment="1">
      <alignment horizontal="left" vertical="center" wrapText="1"/>
    </xf>
    <xf numFmtId="0" fontId="5" fillId="28" borderId="0" xfId="0" applyFont="1" applyFill="1" applyAlignment="1">
      <alignment vertical="top"/>
    </xf>
    <xf numFmtId="0" fontId="5" fillId="28" borderId="0" xfId="0" applyFont="1" applyFill="1" applyAlignment="1">
      <alignment horizontal="left"/>
    </xf>
    <xf numFmtId="0" fontId="6" fillId="28" borderId="0" xfId="0" applyFont="1" applyFill="1" applyAlignment="1">
      <alignment horizontal="center" vertical="center"/>
    </xf>
    <xf numFmtId="0" fontId="10" fillId="11" borderId="13" xfId="1" applyFont="1" applyFill="1" applyBorder="1" applyAlignment="1" applyProtection="1">
      <alignment horizontal="center" vertical="center" wrapText="1" readingOrder="1"/>
      <protection locked="0"/>
    </xf>
    <xf numFmtId="0" fontId="26" fillId="29" borderId="3" xfId="0" applyFont="1" applyFill="1" applyBorder="1" applyAlignment="1">
      <alignment horizontal="center" vertical="center" wrapText="1" readingOrder="1"/>
    </xf>
    <xf numFmtId="0" fontId="4" fillId="9" borderId="3" xfId="0" applyFont="1" applyFill="1" applyBorder="1" applyAlignment="1">
      <alignment horizontal="center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13" fillId="14" borderId="0" xfId="0" applyFont="1" applyFill="1" applyAlignment="1">
      <alignment horizontal="center" vertical="center" wrapText="1"/>
    </xf>
    <xf numFmtId="0" fontId="13" fillId="14" borderId="8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4" borderId="10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center" vertical="center" wrapText="1"/>
    </xf>
    <xf numFmtId="0" fontId="15" fillId="15" borderId="3" xfId="0" applyFont="1" applyFill="1" applyBorder="1" applyAlignment="1">
      <alignment vertical="center" wrapText="1"/>
    </xf>
    <xf numFmtId="0" fontId="14" fillId="15" borderId="3" xfId="0" applyFont="1" applyFill="1" applyBorder="1" applyAlignment="1">
      <alignment vertical="center" wrapText="1"/>
    </xf>
    <xf numFmtId="0" fontId="14" fillId="15" borderId="1" xfId="0" applyFont="1" applyFill="1" applyBorder="1" applyAlignment="1">
      <alignment horizontal="left" vertical="center"/>
    </xf>
    <xf numFmtId="0" fontId="14" fillId="15" borderId="2" xfId="0" applyFont="1" applyFill="1" applyBorder="1" applyAlignment="1">
      <alignment horizontal="left" vertical="center"/>
    </xf>
    <xf numFmtId="0" fontId="14" fillId="15" borderId="5" xfId="0" applyFont="1" applyFill="1" applyBorder="1" applyAlignment="1">
      <alignment horizontal="left" vertical="center"/>
    </xf>
    <xf numFmtId="0" fontId="14" fillId="15" borderId="3" xfId="0" applyFont="1" applyFill="1" applyBorder="1" applyAlignment="1">
      <alignment vertical="center"/>
    </xf>
    <xf numFmtId="0" fontId="16" fillId="16" borderId="0" xfId="0" applyFont="1" applyFill="1" applyAlignment="1">
      <alignment horizontal="center" vertical="center"/>
    </xf>
    <xf numFmtId="0" fontId="10" fillId="7" borderId="9" xfId="1" applyFont="1" applyFill="1" applyBorder="1" applyAlignment="1" applyProtection="1">
      <alignment horizontal="center" vertical="center" wrapText="1" readingOrder="1"/>
      <protection locked="0"/>
    </xf>
    <xf numFmtId="0" fontId="10" fillId="7" borderId="8" xfId="1" applyFont="1" applyFill="1" applyBorder="1" applyAlignment="1" applyProtection="1">
      <alignment horizontal="center" vertical="center" wrapText="1" readingOrder="1"/>
      <protection locked="0"/>
    </xf>
    <xf numFmtId="0" fontId="10" fillId="7" borderId="10" xfId="1" applyFont="1" applyFill="1" applyBorder="1" applyAlignment="1" applyProtection="1">
      <alignment horizontal="center" vertical="center" wrapText="1" readingOrder="1"/>
      <protection locked="0"/>
    </xf>
    <xf numFmtId="0" fontId="10" fillId="7" borderId="12" xfId="1" applyFont="1" applyFill="1" applyBorder="1" applyAlignment="1" applyProtection="1">
      <alignment horizontal="center" vertical="center" wrapText="1" readingOrder="1"/>
      <protection locked="0"/>
    </xf>
    <xf numFmtId="0" fontId="10" fillId="11" borderId="3" xfId="1" applyFont="1" applyFill="1" applyBorder="1" applyAlignment="1" applyProtection="1">
      <alignment horizontal="center" vertical="center" wrapText="1" readingOrder="1"/>
      <protection locked="0"/>
    </xf>
    <xf numFmtId="0" fontId="10" fillId="7" borderId="0" xfId="1" applyFont="1" applyFill="1" applyAlignment="1" applyProtection="1">
      <alignment horizontal="center" vertical="center" wrapText="1" readingOrder="1"/>
      <protection locked="0"/>
    </xf>
    <xf numFmtId="0" fontId="10" fillId="8" borderId="9" xfId="1" applyFont="1" applyFill="1" applyBorder="1" applyAlignment="1" applyProtection="1">
      <alignment horizontal="center" vertical="center" wrapText="1" readingOrder="1"/>
      <protection locked="0"/>
    </xf>
    <xf numFmtId="0" fontId="10" fillId="8" borderId="8" xfId="1" applyFont="1" applyFill="1" applyBorder="1" applyAlignment="1" applyProtection="1">
      <alignment horizontal="center" vertical="center" wrapText="1" readingOrder="1"/>
      <protection locked="0"/>
    </xf>
    <xf numFmtId="0" fontId="10" fillId="8" borderId="10" xfId="1" applyFont="1" applyFill="1" applyBorder="1" applyAlignment="1" applyProtection="1">
      <alignment horizontal="center" vertical="center" wrapText="1" readingOrder="1"/>
      <protection locked="0"/>
    </xf>
    <xf numFmtId="0" fontId="10" fillId="8" borderId="12" xfId="1" applyFont="1" applyFill="1" applyBorder="1" applyAlignment="1" applyProtection="1">
      <alignment horizontal="center" vertical="center" wrapText="1" readingOrder="1"/>
      <protection locked="0"/>
    </xf>
    <xf numFmtId="0" fontId="15" fillId="15" borderId="3" xfId="0" applyFont="1" applyFill="1" applyBorder="1" applyAlignment="1">
      <alignment vertical="center"/>
    </xf>
    <xf numFmtId="0" fontId="10" fillId="6" borderId="3" xfId="1" applyFont="1" applyFill="1" applyBorder="1" applyAlignment="1" applyProtection="1">
      <alignment horizontal="center" vertical="center" wrapText="1" readingOrder="1"/>
      <protection locked="0"/>
    </xf>
    <xf numFmtId="0" fontId="10" fillId="11" borderId="6" xfId="1" applyFont="1" applyFill="1" applyBorder="1" applyAlignment="1" applyProtection="1">
      <alignment horizontal="center" vertical="center" wrapText="1" readingOrder="1"/>
      <protection locked="0"/>
    </xf>
    <xf numFmtId="0" fontId="10" fillId="11" borderId="9" xfId="1" applyFont="1" applyFill="1" applyBorder="1" applyAlignment="1" applyProtection="1">
      <alignment horizontal="center" vertical="center" wrapText="1" readingOrder="1"/>
      <protection locked="0"/>
    </xf>
    <xf numFmtId="0" fontId="10" fillId="11" borderId="10" xfId="1" applyFont="1" applyFill="1" applyBorder="1" applyAlignment="1" applyProtection="1">
      <alignment horizontal="center" vertical="center" wrapText="1" readingOrder="1"/>
      <protection locked="0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1" fillId="10" borderId="3" xfId="0" applyFont="1" applyFill="1" applyBorder="1" applyAlignment="1" applyProtection="1">
      <alignment horizontal="center" vertical="center" wrapText="1"/>
      <protection locked="0"/>
    </xf>
    <xf numFmtId="0" fontId="1" fillId="4" borderId="11" xfId="0" applyFont="1" applyFill="1" applyBorder="1" applyAlignment="1">
      <alignment horizontal="center"/>
    </xf>
    <xf numFmtId="0" fontId="10" fillId="12" borderId="3" xfId="0" applyFont="1" applyFill="1" applyBorder="1" applyAlignment="1" applyProtection="1">
      <alignment horizontal="center" vertical="center" wrapText="1" readingOrder="1"/>
      <protection locked="0"/>
    </xf>
    <xf numFmtId="0" fontId="1" fillId="13" borderId="1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center"/>
    </xf>
    <xf numFmtId="0" fontId="10" fillId="11" borderId="8" xfId="1" applyFont="1" applyFill="1" applyBorder="1" applyAlignment="1" applyProtection="1">
      <alignment horizontal="center" vertical="center" wrapText="1" readingOrder="1"/>
      <protection locked="0"/>
    </xf>
    <xf numFmtId="0" fontId="10" fillId="11" borderId="12" xfId="1" applyFont="1" applyFill="1" applyBorder="1" applyAlignment="1" applyProtection="1">
      <alignment horizontal="center" vertical="center" wrapText="1" readingOrder="1"/>
      <protection locked="0"/>
    </xf>
    <xf numFmtId="0" fontId="10" fillId="7" borderId="6" xfId="1" applyFont="1" applyFill="1" applyBorder="1" applyAlignment="1" applyProtection="1">
      <alignment horizontal="center" vertical="center" wrapText="1" readingOrder="1"/>
      <protection locked="0"/>
    </xf>
    <xf numFmtId="0" fontId="10" fillId="7" borderId="7" xfId="1" applyFont="1" applyFill="1" applyBorder="1" applyAlignment="1" applyProtection="1">
      <alignment horizontal="center" vertical="center" wrapText="1" readingOrder="1"/>
      <protection locked="0"/>
    </xf>
    <xf numFmtId="0" fontId="17" fillId="30" borderId="3" xfId="0" applyFont="1" applyFill="1" applyBorder="1" applyAlignment="1">
      <alignment vertical="center" wrapText="1"/>
    </xf>
    <xf numFmtId="0" fontId="18" fillId="31" borderId="3" xfId="0" applyFont="1" applyFill="1" applyBorder="1"/>
    <xf numFmtId="0" fontId="18" fillId="31" borderId="3" xfId="0" applyFont="1" applyFill="1" applyBorder="1" applyAlignment="1">
      <alignment horizontal="center"/>
    </xf>
    <xf numFmtId="0" fontId="12" fillId="31" borderId="3" xfId="0" applyFont="1" applyFill="1" applyBorder="1" applyAlignment="1">
      <alignment vertical="center" wrapText="1"/>
    </xf>
    <xf numFmtId="49" fontId="17" fillId="30" borderId="3" xfId="0" applyNumberFormat="1" applyFont="1" applyFill="1" applyBorder="1" applyAlignment="1">
      <alignment horizontal="center" vertical="center" wrapText="1"/>
    </xf>
    <xf numFmtId="0" fontId="17" fillId="30" borderId="3" xfId="0" applyFont="1" applyFill="1" applyBorder="1" applyAlignment="1">
      <alignment horizontal="center" vertical="center" wrapText="1"/>
    </xf>
    <xf numFmtId="3" fontId="17" fillId="30" borderId="3" xfId="0" applyNumberFormat="1" applyFont="1" applyFill="1" applyBorder="1" applyAlignment="1">
      <alignment horizontal="center" vertical="center" wrapText="1"/>
    </xf>
    <xf numFmtId="49" fontId="17" fillId="30" borderId="18" xfId="0" applyNumberFormat="1" applyFont="1" applyFill="1" applyBorder="1" applyAlignment="1">
      <alignment horizontal="center" vertical="center" wrapText="1"/>
    </xf>
    <xf numFmtId="0" fontId="17" fillId="30" borderId="18" xfId="0" applyFont="1" applyFill="1" applyBorder="1" applyAlignment="1">
      <alignment vertical="center" wrapText="1"/>
    </xf>
    <xf numFmtId="0" fontId="17" fillId="30" borderId="18" xfId="0" applyFont="1" applyFill="1" applyBorder="1" applyAlignment="1">
      <alignment horizontal="center" vertical="center" wrapText="1"/>
    </xf>
    <xf numFmtId="3" fontId="17" fillId="30" borderId="18" xfId="0" applyNumberFormat="1" applyFont="1" applyFill="1" applyBorder="1" applyAlignment="1">
      <alignment horizontal="center" vertical="center" wrapText="1"/>
    </xf>
    <xf numFmtId="49" fontId="17" fillId="30" borderId="17" xfId="0" applyNumberFormat="1" applyFont="1" applyFill="1" applyBorder="1" applyAlignment="1">
      <alignment horizontal="center" vertical="center" wrapText="1"/>
    </xf>
    <xf numFmtId="0" fontId="17" fillId="30" borderId="17" xfId="0" applyFont="1" applyFill="1" applyBorder="1" applyAlignment="1">
      <alignment vertical="center" wrapText="1"/>
    </xf>
    <xf numFmtId="0" fontId="17" fillId="30" borderId="17" xfId="0" applyFont="1" applyFill="1" applyBorder="1" applyAlignment="1">
      <alignment horizontal="center" vertical="center" wrapText="1"/>
    </xf>
    <xf numFmtId="3" fontId="17" fillId="30" borderId="17" xfId="0" applyNumberFormat="1" applyFont="1" applyFill="1" applyBorder="1" applyAlignment="1">
      <alignment horizontal="center" vertical="center" wrapText="1"/>
    </xf>
    <xf numFmtId="0" fontId="17" fillId="30" borderId="17" xfId="0" applyFont="1" applyFill="1" applyBorder="1" applyAlignment="1">
      <alignment horizontal="center" vertical="center"/>
    </xf>
    <xf numFmtId="0" fontId="20" fillId="30" borderId="17" xfId="0" applyFont="1" applyFill="1" applyBorder="1" applyAlignment="1">
      <alignment horizontal="center" vertical="center"/>
    </xf>
    <xf numFmtId="0" fontId="20" fillId="30" borderId="17" xfId="0" applyFont="1" applyFill="1" applyBorder="1" applyAlignment="1">
      <alignment vertical="center" wrapText="1"/>
    </xf>
    <xf numFmtId="0" fontId="20" fillId="30" borderId="17" xfId="0" applyFont="1" applyFill="1" applyBorder="1" applyAlignment="1">
      <alignment horizontal="center" vertical="center" wrapText="1"/>
    </xf>
    <xf numFmtId="3" fontId="20" fillId="30" borderId="17" xfId="0" applyNumberFormat="1" applyFont="1" applyFill="1" applyBorder="1" applyAlignment="1">
      <alignment horizontal="center" vertical="center" wrapText="1"/>
    </xf>
    <xf numFmtId="49" fontId="12" fillId="31" borderId="3" xfId="0" applyNumberFormat="1" applyFont="1" applyFill="1" applyBorder="1" applyAlignment="1">
      <alignment horizontal="center" vertical="center" wrapText="1"/>
    </xf>
    <xf numFmtId="0" fontId="21" fillId="31" borderId="14" xfId="0" applyFont="1" applyFill="1" applyBorder="1" applyAlignment="1">
      <alignment vertical="center" wrapText="1"/>
    </xf>
    <xf numFmtId="0" fontId="21" fillId="31" borderId="9" xfId="0" applyFont="1" applyFill="1" applyBorder="1" applyAlignment="1">
      <alignment horizontal="center" vertical="center" wrapText="1"/>
    </xf>
    <xf numFmtId="0" fontId="21" fillId="31" borderId="24" xfId="0" applyFont="1" applyFill="1" applyBorder="1" applyAlignment="1">
      <alignment horizontal="center" vertical="center" wrapText="1"/>
    </xf>
    <xf numFmtId="3" fontId="21" fillId="31" borderId="28" xfId="0" applyNumberFormat="1" applyFont="1" applyFill="1" applyBorder="1" applyAlignment="1">
      <alignment horizontal="center" vertical="center" wrapText="1"/>
    </xf>
    <xf numFmtId="0" fontId="21" fillId="31" borderId="27" xfId="0" applyFont="1" applyFill="1" applyBorder="1" applyAlignment="1">
      <alignment horizontal="center" vertical="center" wrapText="1"/>
    </xf>
    <xf numFmtId="0" fontId="0" fillId="31" borderId="3" xfId="0" applyFill="1" applyBorder="1" applyAlignment="1">
      <alignment horizontal="center" vertical="center"/>
    </xf>
    <xf numFmtId="0" fontId="21" fillId="31" borderId="1" xfId="0" applyFont="1" applyFill="1" applyBorder="1" applyAlignment="1">
      <alignment vertical="center" wrapText="1"/>
    </xf>
    <xf numFmtId="0" fontId="21" fillId="31" borderId="22" xfId="0" applyFont="1" applyFill="1" applyBorder="1" applyAlignment="1">
      <alignment horizontal="center" vertical="center" wrapText="1"/>
    </xf>
    <xf numFmtId="0" fontId="21" fillId="31" borderId="25" xfId="0" applyFont="1" applyFill="1" applyBorder="1" applyAlignment="1">
      <alignment horizontal="center" vertical="center" wrapText="1"/>
    </xf>
    <xf numFmtId="3" fontId="21" fillId="31" borderId="29" xfId="0" applyNumberFormat="1" applyFont="1" applyFill="1" applyBorder="1" applyAlignment="1">
      <alignment horizontal="center" vertical="center" wrapText="1"/>
    </xf>
    <xf numFmtId="0" fontId="21" fillId="31" borderId="31" xfId="0" applyFont="1" applyFill="1" applyBorder="1" applyAlignment="1">
      <alignment horizontal="center" vertical="center" wrapText="1"/>
    </xf>
    <xf numFmtId="0" fontId="21" fillId="31" borderId="3" xfId="0" applyFont="1" applyFill="1" applyBorder="1" applyAlignment="1">
      <alignment vertical="center" wrapText="1"/>
    </xf>
    <xf numFmtId="3" fontId="21" fillId="31" borderId="8" xfId="0" applyNumberFormat="1" applyFont="1" applyFill="1" applyBorder="1" applyAlignment="1">
      <alignment horizontal="center" vertical="center" wrapText="1"/>
    </xf>
    <xf numFmtId="0" fontId="21" fillId="31" borderId="32" xfId="0" applyFont="1" applyFill="1" applyBorder="1" applyAlignment="1">
      <alignment horizontal="center" vertical="center" wrapText="1"/>
    </xf>
    <xf numFmtId="0" fontId="21" fillId="31" borderId="23" xfId="0" applyFont="1" applyFill="1" applyBorder="1" applyAlignment="1">
      <alignment horizontal="center" vertical="center" wrapText="1"/>
    </xf>
    <xf numFmtId="0" fontId="21" fillId="31" borderId="26" xfId="0" applyFont="1" applyFill="1" applyBorder="1" applyAlignment="1">
      <alignment horizontal="center" vertical="center" wrapText="1"/>
    </xf>
    <xf numFmtId="3" fontId="21" fillId="31" borderId="30" xfId="0" applyNumberFormat="1" applyFont="1" applyFill="1" applyBorder="1" applyAlignment="1">
      <alignment horizontal="center" vertical="center" wrapText="1"/>
    </xf>
    <xf numFmtId="0" fontId="21" fillId="31" borderId="33" xfId="0" applyFont="1" applyFill="1" applyBorder="1" applyAlignment="1">
      <alignment horizontal="center" vertical="center" wrapText="1"/>
    </xf>
    <xf numFmtId="3" fontId="21" fillId="31" borderId="50" xfId="0" applyNumberFormat="1" applyFont="1" applyFill="1" applyBorder="1" applyAlignment="1">
      <alignment horizontal="center" vertical="center" wrapText="1"/>
    </xf>
    <xf numFmtId="0" fontId="21" fillId="31" borderId="51" xfId="0" applyFont="1" applyFill="1" applyBorder="1" applyAlignment="1">
      <alignment horizontal="center" vertical="center" wrapText="1"/>
    </xf>
    <xf numFmtId="0" fontId="21" fillId="31" borderId="10" xfId="0" applyFont="1" applyFill="1" applyBorder="1" applyAlignment="1">
      <alignment horizontal="center" vertical="center" wrapText="1"/>
    </xf>
    <xf numFmtId="3" fontId="21" fillId="31" borderId="11" xfId="0" applyNumberFormat="1" applyFont="1" applyFill="1" applyBorder="1" applyAlignment="1">
      <alignment horizontal="center" vertical="center" wrapText="1"/>
    </xf>
    <xf numFmtId="0" fontId="21" fillId="31" borderId="34" xfId="0" applyFont="1" applyFill="1" applyBorder="1" applyAlignment="1">
      <alignment horizontal="center" vertical="center" wrapText="1"/>
    </xf>
    <xf numFmtId="0" fontId="21" fillId="31" borderId="3" xfId="0" applyFont="1" applyFill="1" applyBorder="1" applyAlignment="1">
      <alignment horizontal="center" vertical="center" wrapText="1"/>
    </xf>
    <xf numFmtId="0" fontId="21" fillId="31" borderId="14" xfId="0" applyFont="1" applyFill="1" applyBorder="1" applyAlignment="1">
      <alignment horizontal="center" vertical="center" wrapText="1"/>
    </xf>
    <xf numFmtId="3" fontId="21" fillId="31" borderId="1" xfId="0" applyNumberFormat="1" applyFont="1" applyFill="1" applyBorder="1" applyAlignment="1">
      <alignment horizontal="center" vertical="center" wrapText="1"/>
    </xf>
    <xf numFmtId="0" fontId="21" fillId="31" borderId="35" xfId="0" applyFont="1" applyFill="1" applyBorder="1" applyAlignment="1">
      <alignment horizontal="center" vertical="center" wrapText="1"/>
    </xf>
    <xf numFmtId="3" fontId="21" fillId="31" borderId="3" xfId="0" applyNumberFormat="1" applyFont="1" applyFill="1" applyBorder="1" applyAlignment="1">
      <alignment horizontal="center" vertical="center" wrapText="1"/>
    </xf>
    <xf numFmtId="0" fontId="21" fillId="31" borderId="24" xfId="0" applyFont="1" applyFill="1" applyBorder="1" applyAlignment="1">
      <alignment vertical="center" wrapText="1"/>
    </xf>
    <xf numFmtId="0" fontId="21" fillId="31" borderId="25" xfId="0" applyFont="1" applyFill="1" applyBorder="1" applyAlignment="1">
      <alignment vertical="center" wrapText="1"/>
    </xf>
    <xf numFmtId="0" fontId="21" fillId="31" borderId="26" xfId="0" applyFont="1" applyFill="1" applyBorder="1" applyAlignment="1">
      <alignment vertical="center" wrapText="1"/>
    </xf>
    <xf numFmtId="0" fontId="21" fillId="31" borderId="38" xfId="0" applyFont="1" applyFill="1" applyBorder="1" applyAlignment="1">
      <alignment vertical="center" wrapText="1"/>
    </xf>
    <xf numFmtId="0" fontId="21" fillId="31" borderId="47" xfId="0" applyFont="1" applyFill="1" applyBorder="1" applyAlignment="1">
      <alignment vertical="center" wrapText="1"/>
    </xf>
    <xf numFmtId="0" fontId="21" fillId="31" borderId="13" xfId="0" applyFont="1" applyFill="1" applyBorder="1" applyAlignment="1">
      <alignment vertical="center" wrapText="1"/>
    </xf>
    <xf numFmtId="0" fontId="21" fillId="31" borderId="40" xfId="0" applyFont="1" applyFill="1" applyBorder="1" applyAlignment="1">
      <alignment vertical="center" wrapText="1"/>
    </xf>
    <xf numFmtId="164" fontId="17" fillId="17" borderId="18" xfId="0" applyNumberFormat="1" applyFont="1" applyFill="1" applyBorder="1" applyAlignment="1">
      <alignment horizontal="center" vertical="center" wrapText="1"/>
    </xf>
    <xf numFmtId="1" fontId="17" fillId="17" borderId="18" xfId="0" applyNumberFormat="1" applyFont="1" applyFill="1" applyBorder="1" applyAlignment="1">
      <alignment horizontal="center" vertical="center" wrapText="1"/>
    </xf>
    <xf numFmtId="164" fontId="17" fillId="17" borderId="17" xfId="0" applyNumberFormat="1" applyFont="1" applyFill="1" applyBorder="1" applyAlignment="1">
      <alignment horizontal="center" vertical="center" wrapText="1"/>
    </xf>
    <xf numFmtId="1" fontId="17" fillId="17" borderId="17" xfId="0" applyNumberFormat="1" applyFont="1" applyFill="1" applyBorder="1" applyAlignment="1">
      <alignment horizontal="center" vertical="center" wrapText="1"/>
    </xf>
    <xf numFmtId="0" fontId="20" fillId="17" borderId="17" xfId="0" applyFont="1" applyFill="1" applyBorder="1" applyAlignment="1">
      <alignment vertical="center" wrapText="1"/>
    </xf>
    <xf numFmtId="1" fontId="21" fillId="2" borderId="54" xfId="0" applyNumberFormat="1" applyFont="1" applyFill="1" applyBorder="1" applyAlignment="1">
      <alignment horizontal="center" vertical="center" wrapText="1"/>
    </xf>
    <xf numFmtId="164" fontId="21" fillId="2" borderId="55" xfId="0" applyNumberFormat="1" applyFont="1" applyFill="1" applyBorder="1" applyAlignment="1">
      <alignment horizontal="center" vertical="center" wrapText="1"/>
    </xf>
    <xf numFmtId="164" fontId="21" fillId="2" borderId="45" xfId="0" applyNumberFormat="1" applyFont="1" applyFill="1" applyBorder="1" applyAlignment="1">
      <alignment horizontal="center" vertical="center" wrapText="1"/>
    </xf>
    <xf numFmtId="164" fontId="21" fillId="2" borderId="44" xfId="0" applyNumberFormat="1" applyFont="1" applyFill="1" applyBorder="1" applyAlignment="1">
      <alignment horizontal="center" vertical="center" wrapText="1"/>
    </xf>
    <xf numFmtId="1" fontId="23" fillId="2" borderId="3" xfId="0" applyNumberFormat="1" applyFont="1" applyFill="1" applyBorder="1" applyAlignment="1">
      <alignment horizontal="center" vertical="center" wrapText="1"/>
    </xf>
    <xf numFmtId="164" fontId="23" fillId="2" borderId="3" xfId="0" applyNumberFormat="1" applyFont="1" applyFill="1" applyBorder="1" applyAlignment="1">
      <alignment horizontal="center" vertical="center" wrapText="1"/>
    </xf>
    <xf numFmtId="0" fontId="26" fillId="32" borderId="3" xfId="0" applyFont="1" applyFill="1" applyBorder="1" applyAlignment="1">
      <alignment horizontal="center" vertical="center" wrapText="1" readingOrder="1"/>
    </xf>
    <xf numFmtId="164" fontId="26" fillId="32" borderId="3" xfId="0" applyNumberFormat="1" applyFont="1" applyFill="1" applyBorder="1" applyAlignment="1">
      <alignment horizontal="center" vertical="center" wrapText="1" readingOrder="1"/>
    </xf>
    <xf numFmtId="0" fontId="6" fillId="31" borderId="3" xfId="0" applyFont="1" applyFill="1" applyBorder="1" applyAlignment="1">
      <alignment vertical="center" wrapText="1"/>
    </xf>
    <xf numFmtId="1" fontId="21" fillId="31" borderId="27" xfId="0" applyNumberFormat="1" applyFont="1" applyFill="1" applyBorder="1" applyAlignment="1">
      <alignment horizontal="center" vertical="center" wrapText="1"/>
    </xf>
    <xf numFmtId="164" fontId="21" fillId="31" borderId="56" xfId="0" applyNumberFormat="1" applyFont="1" applyFill="1" applyBorder="1" applyAlignment="1">
      <alignment horizontal="center" vertical="center" wrapText="1"/>
    </xf>
    <xf numFmtId="1" fontId="21" fillId="31" borderId="31" xfId="0" applyNumberFormat="1" applyFont="1" applyFill="1" applyBorder="1" applyAlignment="1">
      <alignment horizontal="center" vertical="center" wrapText="1"/>
    </xf>
    <xf numFmtId="164" fontId="21" fillId="31" borderId="45" xfId="0" applyNumberFormat="1" applyFont="1" applyFill="1" applyBorder="1" applyAlignment="1">
      <alignment horizontal="center" vertical="center" wrapText="1"/>
    </xf>
    <xf numFmtId="1" fontId="21" fillId="31" borderId="14" xfId="0" applyNumberFormat="1" applyFont="1" applyFill="1" applyBorder="1" applyAlignment="1">
      <alignment horizontal="center" vertical="center" wrapText="1"/>
    </xf>
    <xf numFmtId="164" fontId="21" fillId="31" borderId="14" xfId="0" applyNumberFormat="1" applyFont="1" applyFill="1" applyBorder="1" applyAlignment="1">
      <alignment horizontal="center" vertical="center" wrapText="1"/>
    </xf>
    <xf numFmtId="1" fontId="21" fillId="31" borderId="5" xfId="0" applyNumberFormat="1" applyFont="1" applyFill="1" applyBorder="1" applyAlignment="1">
      <alignment horizontal="center" vertical="center" wrapText="1"/>
    </xf>
    <xf numFmtId="164" fontId="21" fillId="31" borderId="3" xfId="0" applyNumberFormat="1" applyFont="1" applyFill="1" applyBorder="1" applyAlignment="1">
      <alignment horizontal="center" vertical="center" wrapText="1"/>
    </xf>
    <xf numFmtId="1" fontId="21" fillId="31" borderId="7" xfId="0" applyNumberFormat="1" applyFont="1" applyFill="1" applyBorder="1" applyAlignment="1">
      <alignment horizontal="center" vertical="center" wrapText="1"/>
    </xf>
    <xf numFmtId="164" fontId="21" fillId="31" borderId="13" xfId="0" applyNumberFormat="1" applyFont="1" applyFill="1" applyBorder="1" applyAlignment="1">
      <alignment horizontal="center" vertical="center" wrapText="1"/>
    </xf>
    <xf numFmtId="1" fontId="21" fillId="31" borderId="42" xfId="0" applyNumberFormat="1" applyFont="1" applyFill="1" applyBorder="1" applyAlignment="1">
      <alignment horizontal="center" vertical="center" wrapText="1"/>
    </xf>
    <xf numFmtId="164" fontId="21" fillId="31" borderId="40" xfId="0" applyNumberFormat="1" applyFont="1" applyFill="1" applyBorder="1" applyAlignment="1">
      <alignment horizontal="center" vertical="center" wrapText="1"/>
    </xf>
    <xf numFmtId="1" fontId="21" fillId="31" borderId="43" xfId="0" applyNumberFormat="1" applyFont="1" applyFill="1" applyBorder="1" applyAlignment="1">
      <alignment horizontal="center" vertical="center" wrapText="1"/>
    </xf>
    <xf numFmtId="164" fontId="21" fillId="31" borderId="47" xfId="0" applyNumberFormat="1" applyFont="1" applyFill="1" applyBorder="1" applyAlignment="1">
      <alignment horizontal="center" vertical="center" wrapText="1"/>
    </xf>
    <xf numFmtId="1" fontId="21" fillId="31" borderId="3" xfId="0" applyNumberFormat="1" applyFont="1" applyFill="1" applyBorder="1" applyAlignment="1">
      <alignment horizontal="center" vertical="center" wrapText="1"/>
    </xf>
    <xf numFmtId="164" fontId="21" fillId="31" borderId="3" xfId="0" applyNumberFormat="1" applyFont="1" applyFill="1" applyBorder="1" applyAlignment="1">
      <alignment vertical="center" wrapText="1"/>
    </xf>
    <xf numFmtId="1" fontId="23" fillId="31" borderId="3" xfId="0" applyNumberFormat="1" applyFont="1" applyFill="1" applyBorder="1" applyAlignment="1">
      <alignment horizontal="center" vertical="center" wrapText="1"/>
    </xf>
    <xf numFmtId="164" fontId="23" fillId="31" borderId="3" xfId="0" applyNumberFormat="1" applyFont="1" applyFill="1" applyBorder="1" applyAlignment="1">
      <alignment horizontal="center" vertical="center" wrapText="1"/>
    </xf>
    <xf numFmtId="0" fontId="0" fillId="31" borderId="0" xfId="0" applyFill="1"/>
    <xf numFmtId="0" fontId="10" fillId="33" borderId="10" xfId="1" applyFont="1" applyFill="1" applyBorder="1" applyAlignment="1" applyProtection="1">
      <alignment horizontal="center" vertical="center" wrapText="1" readingOrder="1"/>
      <protection locked="0"/>
    </xf>
    <xf numFmtId="49" fontId="17" fillId="34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1083467</xdr:colOff>
      <xdr:row>6</xdr:row>
      <xdr:rowOff>404812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9</xdr:col>
      <xdr:colOff>416720</xdr:colOff>
      <xdr:row>1</xdr:row>
      <xdr:rowOff>142875</xdr:rowOff>
    </xdr:from>
    <xdr:to>
      <xdr:col>12</xdr:col>
      <xdr:colOff>190501</xdr:colOff>
      <xdr:row>6</xdr:row>
      <xdr:rowOff>392907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0572751" y="333375"/>
          <a:ext cx="2571750" cy="12739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95"/>
  <sheetViews>
    <sheetView tabSelected="1" topLeftCell="Q42" zoomScale="71" zoomScaleNormal="71" workbookViewId="0">
      <selection activeCell="AF45" sqref="AF45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22.7109375" customWidth="1"/>
    <col min="4" max="4" width="25.140625" customWidth="1"/>
    <col min="5" max="6" width="26.42578125" customWidth="1"/>
    <col min="7" max="7" width="25.28515625" customWidth="1"/>
    <col min="8" max="11" width="12.140625" customWidth="1"/>
    <col min="12" max="12" width="17.7109375" customWidth="1"/>
    <col min="13" max="13" width="10.28515625" customWidth="1"/>
    <col min="14" max="14" width="36.5703125" customWidth="1"/>
    <col min="15" max="17" width="14.42578125" customWidth="1"/>
    <col min="18" max="18" width="16.28515625" customWidth="1"/>
    <col min="19" max="20" width="14.42578125" customWidth="1"/>
    <col min="21" max="21" width="15.7109375" customWidth="1"/>
    <col min="22" max="22" width="14.42578125" customWidth="1"/>
    <col min="23" max="23" width="17.42578125" customWidth="1"/>
    <col min="24" max="24" width="15.7109375" customWidth="1"/>
    <col min="25" max="25" width="19.140625" customWidth="1"/>
    <col min="26" max="26" width="10.85546875" customWidth="1"/>
    <col min="27" max="27" width="11.140625" customWidth="1"/>
    <col min="28" max="28" width="10.140625" customWidth="1"/>
    <col min="29" max="29" width="9.85546875" customWidth="1"/>
    <col min="30" max="30" width="10.7109375" style="186" customWidth="1"/>
    <col min="31" max="31" width="14.140625" style="186" customWidth="1"/>
    <col min="32" max="32" width="12.28515625" customWidth="1"/>
    <col min="33" max="33" width="13" customWidth="1"/>
    <col min="34" max="34" width="9.7109375" customWidth="1"/>
    <col min="35" max="35" width="13.7109375" customWidth="1"/>
    <col min="36" max="36" width="9.7109375" customWidth="1"/>
    <col min="37" max="38" width="9.85546875" customWidth="1"/>
    <col min="39" max="39" width="10" customWidth="1"/>
    <col min="40" max="40" width="9.42578125" customWidth="1"/>
    <col min="41" max="41" width="13.28515625" customWidth="1"/>
    <col min="42" max="42" width="9.42578125" customWidth="1"/>
    <col min="43" max="43" width="14.5703125" customWidth="1"/>
    <col min="44" max="44" width="10.7109375" customWidth="1"/>
    <col min="45" max="45" width="10.140625" customWidth="1"/>
    <col min="46" max="46" width="10.5703125" customWidth="1"/>
    <col min="47" max="47" width="10.28515625" customWidth="1"/>
    <col min="48" max="48" width="9.28515625" customWidth="1"/>
    <col min="49" max="49" width="14.42578125" customWidth="1"/>
    <col min="50" max="50" width="10.28515625" customWidth="1"/>
    <col min="51" max="51" width="11.28515625" customWidth="1"/>
    <col min="52" max="52" width="10.85546875" customWidth="1"/>
    <col min="53" max="53" width="10.5703125" customWidth="1"/>
    <col min="54" max="54" width="10.28515625" customWidth="1"/>
    <col min="55" max="55" width="10.5703125" customWidth="1"/>
    <col min="56" max="56" width="10.7109375" customWidth="1"/>
    <col min="57" max="57" width="9.7109375" customWidth="1"/>
  </cols>
  <sheetData>
    <row r="1" spans="1:74" x14ac:dyDescent="0.25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2"/>
      <c r="AA1" s="2"/>
      <c r="AB1" s="2"/>
      <c r="AC1" s="2"/>
      <c r="AD1" s="183"/>
      <c r="AE1" s="183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183"/>
      <c r="AE2" s="183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183"/>
      <c r="AE3" s="183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B4" s="19"/>
      <c r="C4" s="19"/>
      <c r="D4" s="21"/>
      <c r="E4" s="21"/>
      <c r="F4" s="21"/>
      <c r="G4" s="21"/>
      <c r="H4" s="21"/>
      <c r="I4" s="21"/>
      <c r="J4" s="21"/>
      <c r="K4" s="21"/>
      <c r="L4" s="21"/>
      <c r="M4" s="21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84"/>
      <c r="AE4" s="184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B5" s="19"/>
      <c r="C5" s="19"/>
      <c r="D5" s="21"/>
      <c r="E5" s="21"/>
      <c r="F5" s="21"/>
      <c r="G5" s="21"/>
      <c r="H5" s="21"/>
      <c r="I5" s="21"/>
      <c r="J5" s="21"/>
      <c r="K5" s="21"/>
      <c r="L5" s="21"/>
      <c r="M5" s="21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84"/>
      <c r="AE5" s="184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B6" s="213" t="s">
        <v>64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183"/>
      <c r="AE6" s="183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25"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185"/>
      <c r="AE7" s="185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ht="9" customHeight="1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199" t="s">
        <v>0</v>
      </c>
      <c r="B9" s="200"/>
      <c r="C9" s="212" t="s">
        <v>56</v>
      </c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12"/>
      <c r="Y9" s="12"/>
      <c r="Z9" s="12"/>
      <c r="AA9" s="12"/>
      <c r="AB9" s="12"/>
      <c r="AC9" s="12"/>
      <c r="AD9" s="187"/>
      <c r="AE9" s="187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201" t="s">
        <v>1</v>
      </c>
      <c r="B10" s="201"/>
      <c r="C10" s="212" t="s">
        <v>57</v>
      </c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2"/>
      <c r="Y10" s="12"/>
      <c r="Z10" s="12"/>
      <c r="AA10" s="12"/>
      <c r="AB10" s="12"/>
      <c r="AC10" s="12"/>
      <c r="AD10" s="187"/>
      <c r="AE10" s="187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202" t="s">
        <v>51</v>
      </c>
      <c r="B11" s="202"/>
      <c r="C11" s="208" t="s">
        <v>2</v>
      </c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14"/>
      <c r="Y11" s="14"/>
      <c r="Z11" s="14"/>
      <c r="AA11" s="14"/>
      <c r="AB11" s="14"/>
      <c r="AC11" s="14"/>
      <c r="AD11" s="188"/>
      <c r="AE11" s="188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202" t="s">
        <v>3</v>
      </c>
      <c r="B12" s="202"/>
      <c r="C12" s="208" t="s">
        <v>4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13"/>
      <c r="Y12" s="13"/>
      <c r="Z12" s="13"/>
      <c r="AA12" s="13"/>
      <c r="AB12" s="13"/>
      <c r="AC12" s="13"/>
      <c r="AD12" s="189"/>
      <c r="AE12" s="189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201" t="s">
        <v>5</v>
      </c>
      <c r="B13" s="201"/>
      <c r="C13" s="208" t="s">
        <v>58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13"/>
      <c r="Y13" s="13"/>
      <c r="Z13" s="13"/>
      <c r="AA13" s="13"/>
      <c r="AB13" s="13"/>
      <c r="AC13" s="13"/>
      <c r="AD13" s="189"/>
      <c r="AE13" s="189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197" t="s">
        <v>52</v>
      </c>
      <c r="B14" s="197"/>
      <c r="C14" s="208" t="s">
        <v>59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13"/>
      <c r="Y14" s="13"/>
      <c r="Z14" s="13"/>
      <c r="AA14" s="13"/>
      <c r="AB14" s="13"/>
      <c r="AC14" s="13"/>
      <c r="AD14" s="189"/>
      <c r="AE14" s="189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197" t="s">
        <v>6</v>
      </c>
      <c r="B15" s="197"/>
      <c r="C15" s="209" t="s">
        <v>53</v>
      </c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1"/>
      <c r="X15" s="15"/>
      <c r="Y15" s="15"/>
      <c r="Z15" s="15"/>
      <c r="AA15" s="15"/>
      <c r="AB15" s="15"/>
      <c r="AC15" s="15"/>
      <c r="AD15" s="190"/>
      <c r="AE15" s="190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203" t="s">
        <v>54</v>
      </c>
      <c r="B16" s="204"/>
      <c r="C16" s="18" t="s">
        <v>7</v>
      </c>
      <c r="D16" s="208" t="s">
        <v>60</v>
      </c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16"/>
      <c r="Y16" s="16"/>
      <c r="Z16" s="16"/>
      <c r="AA16" s="16"/>
      <c r="AB16" s="16"/>
      <c r="AC16" s="16"/>
      <c r="AD16" s="191"/>
      <c r="AE16" s="191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205"/>
      <c r="B17" s="206"/>
      <c r="C17" s="18" t="s">
        <v>8</v>
      </c>
      <c r="D17" s="212" t="s">
        <v>61</v>
      </c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16"/>
      <c r="Y17" s="16"/>
      <c r="Z17" s="16"/>
      <c r="AA17" s="16"/>
      <c r="AB17" s="16"/>
      <c r="AC17" s="16"/>
      <c r="AD17" s="191"/>
      <c r="AE17" s="191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197" t="s">
        <v>55</v>
      </c>
      <c r="B18" s="197"/>
      <c r="C18" s="22" t="s">
        <v>9</v>
      </c>
      <c r="D18" s="212" t="s">
        <v>10</v>
      </c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16"/>
      <c r="Y18" s="16"/>
      <c r="Z18" s="16"/>
      <c r="AA18" s="16"/>
      <c r="AB18" s="16"/>
      <c r="AC18" s="16"/>
      <c r="AD18" s="191"/>
      <c r="AE18" s="191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197"/>
      <c r="B19" s="197"/>
      <c r="C19" s="22" t="s">
        <v>11</v>
      </c>
      <c r="D19" s="212" t="s">
        <v>62</v>
      </c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16"/>
      <c r="Y19" s="16"/>
      <c r="Z19" s="16"/>
      <c r="AA19" s="16"/>
      <c r="AB19" s="16"/>
      <c r="AC19" s="16"/>
      <c r="AD19" s="191"/>
      <c r="AE19" s="191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197"/>
      <c r="B20" s="197"/>
      <c r="C20" s="23" t="s">
        <v>7</v>
      </c>
      <c r="D20" s="207" t="s">
        <v>12</v>
      </c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12"/>
      <c r="Y20" s="12"/>
      <c r="Z20" s="12"/>
      <c r="AA20" s="12"/>
      <c r="AB20" s="12"/>
      <c r="AC20" s="12"/>
      <c r="AD20" s="187"/>
      <c r="AE20" s="187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197"/>
      <c r="B21" s="197"/>
      <c r="C21" s="23" t="s">
        <v>13</v>
      </c>
      <c r="D21" s="207" t="s">
        <v>14</v>
      </c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12"/>
      <c r="Y21" s="12"/>
      <c r="Z21" s="12"/>
      <c r="AA21" s="12"/>
      <c r="AB21" s="12"/>
      <c r="AC21" s="12"/>
      <c r="AD21" s="187"/>
      <c r="AE21" s="187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5.75" x14ac:dyDescent="0.25">
      <c r="A22" s="197"/>
      <c r="B22" s="197"/>
      <c r="C22" s="23" t="s">
        <v>15</v>
      </c>
      <c r="D22" s="224" t="s">
        <v>63</v>
      </c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5"/>
      <c r="Y22" s="5"/>
      <c r="Z22" s="5"/>
      <c r="AA22" s="5"/>
      <c r="AB22" s="5"/>
      <c r="AC22" s="5"/>
      <c r="AD22" s="192"/>
      <c r="AE22" s="192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198" t="s">
        <v>46</v>
      </c>
      <c r="B23" s="198"/>
      <c r="C23" s="198"/>
      <c r="D23" s="198"/>
      <c r="E23" s="198"/>
      <c r="F23" s="198"/>
      <c r="G23" s="198"/>
      <c r="H23" s="229" t="s">
        <v>48</v>
      </c>
      <c r="I23" s="230"/>
      <c r="J23" s="230"/>
      <c r="K23" s="230"/>
      <c r="L23" s="230"/>
      <c r="M23" s="234" t="s">
        <v>49</v>
      </c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4"/>
      <c r="BH23" s="235" t="s">
        <v>50</v>
      </c>
      <c r="BI23" s="235"/>
      <c r="BJ23" s="235"/>
      <c r="BK23" s="235"/>
      <c r="BL23" s="235"/>
      <c r="BM23" s="235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198"/>
      <c r="B24" s="198"/>
      <c r="C24" s="198"/>
      <c r="D24" s="198"/>
      <c r="E24" s="198"/>
      <c r="F24" s="198"/>
      <c r="G24" s="198"/>
      <c r="H24" s="231"/>
      <c r="I24" s="232"/>
      <c r="J24" s="232"/>
      <c r="K24" s="232"/>
      <c r="L24" s="232"/>
      <c r="M24" s="226" t="s">
        <v>16</v>
      </c>
      <c r="N24" s="218" t="s">
        <v>45</v>
      </c>
      <c r="O24" s="218" t="s">
        <v>17</v>
      </c>
      <c r="P24" s="218" t="s">
        <v>47</v>
      </c>
      <c r="Q24" s="218" t="s">
        <v>18</v>
      </c>
      <c r="R24" s="218" t="s">
        <v>19</v>
      </c>
      <c r="S24" s="225" t="s">
        <v>20</v>
      </c>
      <c r="T24" s="225" t="s">
        <v>21</v>
      </c>
      <c r="U24" s="225" t="s">
        <v>65</v>
      </c>
      <c r="V24" s="225" t="s">
        <v>66</v>
      </c>
      <c r="W24" s="225" t="s">
        <v>67</v>
      </c>
      <c r="X24" s="218" t="s">
        <v>68</v>
      </c>
      <c r="Y24" s="218" t="s">
        <v>69</v>
      </c>
      <c r="Z24" s="219" t="s">
        <v>22</v>
      </c>
      <c r="AA24" s="215"/>
      <c r="AB24" s="214" t="s">
        <v>23</v>
      </c>
      <c r="AC24" s="215"/>
      <c r="AD24" s="227" t="s">
        <v>24</v>
      </c>
      <c r="AE24" s="238"/>
      <c r="AF24" s="220" t="s">
        <v>25</v>
      </c>
      <c r="AG24" s="221"/>
      <c r="AH24" s="214" t="s">
        <v>26</v>
      </c>
      <c r="AI24" s="215"/>
      <c r="AJ24" s="214" t="s">
        <v>27</v>
      </c>
      <c r="AK24" s="215"/>
      <c r="AL24" s="214" t="s">
        <v>28</v>
      </c>
      <c r="AM24" s="215"/>
      <c r="AN24" s="220" t="s">
        <v>29</v>
      </c>
      <c r="AO24" s="221"/>
      <c r="AP24" s="214" t="s">
        <v>30</v>
      </c>
      <c r="AQ24" s="215"/>
      <c r="AR24" s="214" t="s">
        <v>31</v>
      </c>
      <c r="AS24" s="215"/>
      <c r="AT24" s="214" t="s">
        <v>32</v>
      </c>
      <c r="AU24" s="215"/>
      <c r="AV24" s="220" t="s">
        <v>33</v>
      </c>
      <c r="AW24" s="221"/>
      <c r="AX24" s="214" t="s">
        <v>34</v>
      </c>
      <c r="AY24" s="215"/>
      <c r="AZ24" s="214" t="s">
        <v>35</v>
      </c>
      <c r="BA24" s="215"/>
      <c r="BB24" s="214" t="s">
        <v>36</v>
      </c>
      <c r="BC24" s="215"/>
      <c r="BD24" s="220" t="s">
        <v>37</v>
      </c>
      <c r="BE24" s="221"/>
      <c r="BF24" s="240" t="s">
        <v>70</v>
      </c>
      <c r="BG24" s="241"/>
      <c r="BH24" s="235"/>
      <c r="BI24" s="235"/>
      <c r="BJ24" s="235"/>
      <c r="BK24" s="235"/>
      <c r="BL24" s="235"/>
      <c r="BM24" s="235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195" t="s">
        <v>200</v>
      </c>
      <c r="B25" s="195" t="s">
        <v>201</v>
      </c>
      <c r="C25" s="195" t="s">
        <v>202</v>
      </c>
      <c r="D25" s="195" t="s">
        <v>203</v>
      </c>
      <c r="E25" s="195" t="s">
        <v>204</v>
      </c>
      <c r="F25" s="195" t="s">
        <v>205</v>
      </c>
      <c r="G25" s="195" t="s">
        <v>206</v>
      </c>
      <c r="H25" s="233" t="s">
        <v>38</v>
      </c>
      <c r="I25" s="233" t="s">
        <v>39</v>
      </c>
      <c r="J25" s="233" t="s">
        <v>40</v>
      </c>
      <c r="K25" s="233" t="s">
        <v>41</v>
      </c>
      <c r="L25" s="233" t="s">
        <v>42</v>
      </c>
      <c r="M25" s="227"/>
      <c r="N25" s="218"/>
      <c r="O25" s="218"/>
      <c r="P25" s="218"/>
      <c r="Q25" s="218"/>
      <c r="R25" s="218"/>
      <c r="S25" s="225"/>
      <c r="T25" s="225"/>
      <c r="U25" s="225"/>
      <c r="V25" s="225"/>
      <c r="W25" s="225"/>
      <c r="X25" s="218"/>
      <c r="Y25" s="218"/>
      <c r="Z25" s="216"/>
      <c r="AA25" s="217"/>
      <c r="AB25" s="216"/>
      <c r="AC25" s="217"/>
      <c r="AD25" s="228"/>
      <c r="AE25" s="239"/>
      <c r="AF25" s="222"/>
      <c r="AG25" s="223"/>
      <c r="AH25" s="216"/>
      <c r="AI25" s="217"/>
      <c r="AJ25" s="216"/>
      <c r="AK25" s="217"/>
      <c r="AL25" s="216"/>
      <c r="AM25" s="217"/>
      <c r="AN25" s="222"/>
      <c r="AO25" s="223"/>
      <c r="AP25" s="216"/>
      <c r="AQ25" s="217"/>
      <c r="AR25" s="216"/>
      <c r="AS25" s="217"/>
      <c r="AT25" s="216"/>
      <c r="AU25" s="217"/>
      <c r="AV25" s="222"/>
      <c r="AW25" s="223"/>
      <c r="AX25" s="216"/>
      <c r="AY25" s="217"/>
      <c r="AZ25" s="216"/>
      <c r="BA25" s="217"/>
      <c r="BB25" s="216"/>
      <c r="BC25" s="217"/>
      <c r="BD25" s="222"/>
      <c r="BE25" s="223"/>
      <c r="BF25" s="216"/>
      <c r="BG25" s="217"/>
      <c r="BH25" s="236">
        <v>2024</v>
      </c>
      <c r="BI25" s="237"/>
      <c r="BJ25" s="236">
        <v>2025</v>
      </c>
      <c r="BK25" s="237"/>
      <c r="BL25" s="236">
        <v>2026</v>
      </c>
      <c r="BM25" s="237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30" customHeight="1" x14ac:dyDescent="0.25">
      <c r="A26" s="195"/>
      <c r="B26" s="196"/>
      <c r="C26" s="196"/>
      <c r="D26" s="196"/>
      <c r="E26" s="196"/>
      <c r="F26" s="196"/>
      <c r="G26" s="196"/>
      <c r="H26" s="233"/>
      <c r="I26" s="233"/>
      <c r="J26" s="233"/>
      <c r="K26" s="233"/>
      <c r="L26" s="233"/>
      <c r="M26" s="228"/>
      <c r="N26" s="218"/>
      <c r="O26" s="218"/>
      <c r="P26" s="218"/>
      <c r="Q26" s="218"/>
      <c r="R26" s="218"/>
      <c r="S26" s="225"/>
      <c r="T26" s="225"/>
      <c r="U26" s="225"/>
      <c r="V26" s="225"/>
      <c r="W26" s="225"/>
      <c r="X26" s="218"/>
      <c r="Y26" s="218"/>
      <c r="Z26" s="6" t="s">
        <v>43</v>
      </c>
      <c r="AA26" s="6" t="s">
        <v>44</v>
      </c>
      <c r="AB26" s="6" t="s">
        <v>43</v>
      </c>
      <c r="AC26" s="6" t="s">
        <v>44</v>
      </c>
      <c r="AD26" s="193" t="s">
        <v>43</v>
      </c>
      <c r="AE26" s="193" t="s">
        <v>44</v>
      </c>
      <c r="AF26" s="7" t="s">
        <v>43</v>
      </c>
      <c r="AG26" s="7" t="s">
        <v>44</v>
      </c>
      <c r="AH26" s="6" t="s">
        <v>43</v>
      </c>
      <c r="AI26" s="6" t="s">
        <v>44</v>
      </c>
      <c r="AJ26" s="6" t="s">
        <v>43</v>
      </c>
      <c r="AK26" s="6" t="s">
        <v>44</v>
      </c>
      <c r="AL26" s="6" t="s">
        <v>43</v>
      </c>
      <c r="AM26" s="6" t="s">
        <v>44</v>
      </c>
      <c r="AN26" s="7" t="s">
        <v>43</v>
      </c>
      <c r="AO26" s="7" t="s">
        <v>44</v>
      </c>
      <c r="AP26" s="6" t="s">
        <v>43</v>
      </c>
      <c r="AQ26" s="6" t="s">
        <v>44</v>
      </c>
      <c r="AR26" s="6" t="s">
        <v>43</v>
      </c>
      <c r="AS26" s="6" t="s">
        <v>44</v>
      </c>
      <c r="AT26" s="6" t="s">
        <v>43</v>
      </c>
      <c r="AU26" s="6" t="s">
        <v>44</v>
      </c>
      <c r="AV26" s="7" t="s">
        <v>43</v>
      </c>
      <c r="AW26" s="7" t="s">
        <v>44</v>
      </c>
      <c r="AX26" s="6" t="s">
        <v>43</v>
      </c>
      <c r="AY26" s="6" t="s">
        <v>44</v>
      </c>
      <c r="AZ26" s="6" t="s">
        <v>43</v>
      </c>
      <c r="BA26" s="6" t="s">
        <v>44</v>
      </c>
      <c r="BB26" s="6" t="s">
        <v>43</v>
      </c>
      <c r="BC26" s="6" t="s">
        <v>44</v>
      </c>
      <c r="BD26" s="7" t="s">
        <v>43</v>
      </c>
      <c r="BE26" s="7" t="s">
        <v>44</v>
      </c>
      <c r="BF26" s="10" t="s">
        <v>43</v>
      </c>
      <c r="BG26" s="10" t="s">
        <v>44</v>
      </c>
      <c r="BH26" s="7" t="s">
        <v>43</v>
      </c>
      <c r="BI26" s="17" t="s">
        <v>44</v>
      </c>
      <c r="BJ26" s="17" t="s">
        <v>43</v>
      </c>
      <c r="BK26" s="17" t="s">
        <v>44</v>
      </c>
      <c r="BL26" s="17" t="s">
        <v>43</v>
      </c>
      <c r="BM26" s="17" t="s">
        <v>44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108.75" customHeight="1" x14ac:dyDescent="0.25">
      <c r="A27" s="25" t="s">
        <v>71</v>
      </c>
      <c r="B27" s="168" t="s">
        <v>196</v>
      </c>
      <c r="C27" s="28" t="s">
        <v>72</v>
      </c>
      <c r="D27" s="28" t="s">
        <v>74</v>
      </c>
      <c r="E27" s="28" t="s">
        <v>75</v>
      </c>
      <c r="F27" s="182" t="s">
        <v>207</v>
      </c>
      <c r="G27" s="24" t="s">
        <v>98</v>
      </c>
      <c r="H27" s="54">
        <v>37</v>
      </c>
      <c r="I27" s="54">
        <v>157</v>
      </c>
      <c r="J27" s="54">
        <v>23</v>
      </c>
      <c r="K27" s="54">
        <v>0</v>
      </c>
      <c r="L27" s="54" t="s">
        <v>77</v>
      </c>
      <c r="M27" s="331">
        <v>1</v>
      </c>
      <c r="N27" s="242" t="s">
        <v>186</v>
      </c>
      <c r="O27" s="243">
        <v>417</v>
      </c>
      <c r="P27" s="243" t="s">
        <v>189</v>
      </c>
      <c r="Q27" s="243">
        <v>1</v>
      </c>
      <c r="R27" s="243" t="s">
        <v>82</v>
      </c>
      <c r="S27" s="37">
        <v>24500</v>
      </c>
      <c r="T27" s="37" t="s">
        <v>190</v>
      </c>
      <c r="U27" s="44" t="s">
        <v>90</v>
      </c>
      <c r="V27" s="44">
        <v>0</v>
      </c>
      <c r="W27" s="37" t="s">
        <v>191</v>
      </c>
      <c r="X27" s="243" t="s">
        <v>192</v>
      </c>
      <c r="Y27" s="38" t="s">
        <v>97</v>
      </c>
      <c r="Z27" s="162">
        <v>0</v>
      </c>
      <c r="AA27" s="162">
        <v>0</v>
      </c>
      <c r="AB27" s="162">
        <v>1</v>
      </c>
      <c r="AC27" s="162">
        <v>0</v>
      </c>
      <c r="AD27" s="194">
        <v>0</v>
      </c>
      <c r="AE27" s="194">
        <v>0</v>
      </c>
      <c r="AF27" s="309">
        <v>1</v>
      </c>
      <c r="AG27" s="310">
        <v>0</v>
      </c>
      <c r="AH27" s="162">
        <v>0</v>
      </c>
      <c r="AI27" s="165">
        <v>0</v>
      </c>
      <c r="AJ27" s="162">
        <v>0</v>
      </c>
      <c r="AK27" s="165">
        <v>0</v>
      </c>
      <c r="AL27" s="162">
        <v>0</v>
      </c>
      <c r="AM27" s="165">
        <v>0</v>
      </c>
      <c r="AN27" s="163">
        <v>0</v>
      </c>
      <c r="AO27" s="164">
        <v>0</v>
      </c>
      <c r="AP27" s="162">
        <v>0</v>
      </c>
      <c r="AQ27" s="162">
        <v>0</v>
      </c>
      <c r="AR27" s="162">
        <v>0</v>
      </c>
      <c r="AS27" s="162">
        <v>0</v>
      </c>
      <c r="AT27" s="162">
        <v>0</v>
      </c>
      <c r="AU27" s="165">
        <v>0</v>
      </c>
      <c r="AV27" s="163">
        <v>0</v>
      </c>
      <c r="AW27" s="164">
        <v>0</v>
      </c>
      <c r="AX27" s="162">
        <v>0</v>
      </c>
      <c r="AY27" s="162">
        <v>0</v>
      </c>
      <c r="AZ27" s="162">
        <v>0</v>
      </c>
      <c r="BA27" s="162">
        <v>0</v>
      </c>
      <c r="BB27" s="162">
        <v>0</v>
      </c>
      <c r="BC27" s="162">
        <v>0</v>
      </c>
      <c r="BD27" s="163">
        <v>0</v>
      </c>
      <c r="BE27" s="164">
        <v>0</v>
      </c>
      <c r="BF27" s="166">
        <v>0</v>
      </c>
      <c r="BG27" s="166">
        <v>0</v>
      </c>
      <c r="BH27" s="167">
        <v>0</v>
      </c>
      <c r="BI27" s="167">
        <v>0</v>
      </c>
      <c r="BJ27" s="167">
        <v>0</v>
      </c>
      <c r="BK27" s="167">
        <v>0</v>
      </c>
      <c r="BL27" s="167">
        <v>0</v>
      </c>
      <c r="BM27" s="167">
        <v>0</v>
      </c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134.25" customHeight="1" x14ac:dyDescent="0.25">
      <c r="A28" s="25" t="s">
        <v>71</v>
      </c>
      <c r="B28" s="168" t="s">
        <v>196</v>
      </c>
      <c r="C28" s="28" t="s">
        <v>72</v>
      </c>
      <c r="D28" s="28" t="s">
        <v>74</v>
      </c>
      <c r="E28" s="28" t="s">
        <v>75</v>
      </c>
      <c r="F28" s="182" t="s">
        <v>208</v>
      </c>
      <c r="G28" s="24" t="s">
        <v>98</v>
      </c>
      <c r="H28" s="54">
        <v>37</v>
      </c>
      <c r="I28" s="54">
        <v>157</v>
      </c>
      <c r="J28" s="54">
        <v>23</v>
      </c>
      <c r="K28" s="54">
        <v>0</v>
      </c>
      <c r="L28" s="54" t="s">
        <v>77</v>
      </c>
      <c r="M28" s="331">
        <v>2</v>
      </c>
      <c r="N28" s="242" t="s">
        <v>187</v>
      </c>
      <c r="O28" s="243">
        <v>417</v>
      </c>
      <c r="P28" s="243" t="s">
        <v>189</v>
      </c>
      <c r="Q28" s="243">
        <v>1</v>
      </c>
      <c r="R28" s="243" t="s">
        <v>82</v>
      </c>
      <c r="S28" s="37">
        <v>24500</v>
      </c>
      <c r="T28" s="37" t="s">
        <v>190</v>
      </c>
      <c r="U28" s="44" t="s">
        <v>90</v>
      </c>
      <c r="V28" s="44">
        <v>0</v>
      </c>
      <c r="W28" s="37" t="s">
        <v>193</v>
      </c>
      <c r="X28" s="243" t="s">
        <v>194</v>
      </c>
      <c r="Y28" s="38" t="s">
        <v>97</v>
      </c>
      <c r="Z28" s="162">
        <v>0</v>
      </c>
      <c r="AA28" s="162">
        <v>0</v>
      </c>
      <c r="AB28" s="162">
        <v>0</v>
      </c>
      <c r="AC28" s="162">
        <v>0</v>
      </c>
      <c r="AD28" s="194">
        <v>1</v>
      </c>
      <c r="AE28" s="194">
        <v>0</v>
      </c>
      <c r="AF28" s="309">
        <v>1</v>
      </c>
      <c r="AG28" s="310">
        <v>0</v>
      </c>
      <c r="AH28" s="162">
        <v>0</v>
      </c>
      <c r="AI28" s="165">
        <v>0</v>
      </c>
      <c r="AJ28" s="162">
        <v>0</v>
      </c>
      <c r="AK28" s="165">
        <v>0</v>
      </c>
      <c r="AL28" s="162">
        <v>0</v>
      </c>
      <c r="AM28" s="165">
        <v>0</v>
      </c>
      <c r="AN28" s="163">
        <v>0</v>
      </c>
      <c r="AO28" s="164">
        <v>0</v>
      </c>
      <c r="AP28" s="162">
        <v>0</v>
      </c>
      <c r="AQ28" s="162">
        <v>0</v>
      </c>
      <c r="AR28" s="162">
        <v>0</v>
      </c>
      <c r="AS28" s="162">
        <v>0</v>
      </c>
      <c r="AT28" s="162">
        <v>0</v>
      </c>
      <c r="AU28" s="165">
        <v>0</v>
      </c>
      <c r="AV28" s="163">
        <v>0</v>
      </c>
      <c r="AW28" s="164">
        <v>0</v>
      </c>
      <c r="AX28" s="162">
        <v>0</v>
      </c>
      <c r="AY28" s="162">
        <v>0</v>
      </c>
      <c r="AZ28" s="162">
        <v>0</v>
      </c>
      <c r="BA28" s="162">
        <v>0</v>
      </c>
      <c r="BB28" s="162">
        <v>0</v>
      </c>
      <c r="BC28" s="162">
        <v>0</v>
      </c>
      <c r="BD28" s="163">
        <v>0</v>
      </c>
      <c r="BE28" s="164">
        <v>0</v>
      </c>
      <c r="BF28" s="166">
        <v>0</v>
      </c>
      <c r="BG28" s="166">
        <v>0</v>
      </c>
      <c r="BH28" s="167">
        <v>0</v>
      </c>
      <c r="BI28" s="167">
        <v>0</v>
      </c>
      <c r="BJ28" s="167">
        <v>0</v>
      </c>
      <c r="BK28" s="167">
        <v>0</v>
      </c>
      <c r="BL28" s="167">
        <v>0</v>
      </c>
      <c r="BM28" s="167">
        <v>0</v>
      </c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122.25" customHeight="1" x14ac:dyDescent="0.25">
      <c r="A29" s="25" t="s">
        <v>71</v>
      </c>
      <c r="B29" s="168" t="s">
        <v>196</v>
      </c>
      <c r="C29" s="28" t="s">
        <v>72</v>
      </c>
      <c r="D29" s="28" t="s">
        <v>74</v>
      </c>
      <c r="E29" s="28" t="s">
        <v>75</v>
      </c>
      <c r="F29" s="182" t="s">
        <v>209</v>
      </c>
      <c r="G29" s="24" t="s">
        <v>98</v>
      </c>
      <c r="H29" s="54">
        <v>37</v>
      </c>
      <c r="I29" s="54">
        <v>157</v>
      </c>
      <c r="J29" s="54">
        <v>23</v>
      </c>
      <c r="K29" s="54">
        <v>0</v>
      </c>
      <c r="L29" s="54" t="s">
        <v>77</v>
      </c>
      <c r="M29" s="331">
        <v>3</v>
      </c>
      <c r="N29" s="242" t="s">
        <v>188</v>
      </c>
      <c r="O29" s="243">
        <v>417</v>
      </c>
      <c r="P29" s="243" t="s">
        <v>189</v>
      </c>
      <c r="Q29" s="243">
        <v>1</v>
      </c>
      <c r="R29" s="243" t="s">
        <v>82</v>
      </c>
      <c r="S29" s="37">
        <v>24500</v>
      </c>
      <c r="T29" s="37" t="s">
        <v>190</v>
      </c>
      <c r="U29" s="44" t="s">
        <v>90</v>
      </c>
      <c r="V29" s="44">
        <v>0</v>
      </c>
      <c r="W29" s="37" t="s">
        <v>195</v>
      </c>
      <c r="X29" s="243" t="s">
        <v>192</v>
      </c>
      <c r="Y29" s="38" t="s">
        <v>97</v>
      </c>
      <c r="Z29" s="162">
        <v>0</v>
      </c>
      <c r="AA29" s="162">
        <v>0</v>
      </c>
      <c r="AB29" s="162">
        <v>0</v>
      </c>
      <c r="AC29" s="162">
        <v>0</v>
      </c>
      <c r="AD29" s="194">
        <v>0</v>
      </c>
      <c r="AE29" s="194">
        <v>0</v>
      </c>
      <c r="AF29" s="309">
        <v>0</v>
      </c>
      <c r="AG29" s="310">
        <v>0</v>
      </c>
      <c r="AH29" s="162">
        <v>1</v>
      </c>
      <c r="AI29" s="165">
        <v>0</v>
      </c>
      <c r="AJ29" s="162">
        <v>1</v>
      </c>
      <c r="AK29" s="165">
        <v>0</v>
      </c>
      <c r="AL29" s="162">
        <v>1</v>
      </c>
      <c r="AM29" s="165">
        <v>0</v>
      </c>
      <c r="AN29" s="163">
        <v>3</v>
      </c>
      <c r="AO29" s="164">
        <v>0</v>
      </c>
      <c r="AP29" s="162">
        <v>1</v>
      </c>
      <c r="AQ29" s="162">
        <v>0</v>
      </c>
      <c r="AR29" s="162">
        <v>1</v>
      </c>
      <c r="AS29" s="162">
        <v>0</v>
      </c>
      <c r="AT29" s="162">
        <v>1</v>
      </c>
      <c r="AU29" s="165">
        <v>0</v>
      </c>
      <c r="AV29" s="163">
        <v>3</v>
      </c>
      <c r="AW29" s="164">
        <v>0</v>
      </c>
      <c r="AX29" s="162">
        <v>1</v>
      </c>
      <c r="AY29" s="162">
        <v>0</v>
      </c>
      <c r="AZ29" s="162">
        <v>1</v>
      </c>
      <c r="BA29" s="162">
        <v>0</v>
      </c>
      <c r="BB29" s="162">
        <v>0</v>
      </c>
      <c r="BC29" s="162">
        <v>0</v>
      </c>
      <c r="BD29" s="163">
        <v>2</v>
      </c>
      <c r="BE29" s="164">
        <v>0</v>
      </c>
      <c r="BF29" s="166">
        <v>0</v>
      </c>
      <c r="BG29" s="166">
        <v>0</v>
      </c>
      <c r="BH29" s="167">
        <v>0</v>
      </c>
      <c r="BI29" s="167">
        <v>0</v>
      </c>
      <c r="BJ29" s="167">
        <v>0</v>
      </c>
      <c r="BK29" s="167">
        <v>0</v>
      </c>
      <c r="BL29" s="167">
        <v>0</v>
      </c>
      <c r="BM29" s="167">
        <v>0</v>
      </c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99" customHeight="1" x14ac:dyDescent="0.25">
      <c r="A30" s="25" t="s">
        <v>71</v>
      </c>
      <c r="B30" s="161" t="s">
        <v>167</v>
      </c>
      <c r="C30" s="28" t="s">
        <v>72</v>
      </c>
      <c r="D30" s="28" t="s">
        <v>74</v>
      </c>
      <c r="E30" s="28" t="s">
        <v>75</v>
      </c>
      <c r="F30" s="182" t="s">
        <v>210</v>
      </c>
      <c r="G30" s="24" t="s">
        <v>98</v>
      </c>
      <c r="H30" s="31">
        <v>37</v>
      </c>
      <c r="I30" s="31">
        <v>157</v>
      </c>
      <c r="J30" s="31">
        <v>23</v>
      </c>
      <c r="K30" s="31">
        <v>0</v>
      </c>
      <c r="L30" s="34" t="s">
        <v>77</v>
      </c>
      <c r="M30" s="244">
        <v>4</v>
      </c>
      <c r="N30" s="245" t="s">
        <v>100</v>
      </c>
      <c r="O30" s="245">
        <v>1016</v>
      </c>
      <c r="P30" s="245" t="s">
        <v>80</v>
      </c>
      <c r="Q30" s="245">
        <v>5976</v>
      </c>
      <c r="R30" s="245" t="s">
        <v>82</v>
      </c>
      <c r="S30" s="8">
        <v>26210</v>
      </c>
      <c r="T30" s="88" t="s">
        <v>111</v>
      </c>
      <c r="U30" s="8" t="s">
        <v>90</v>
      </c>
      <c r="V30" s="8">
        <v>0</v>
      </c>
      <c r="W30" s="8" t="s">
        <v>91</v>
      </c>
      <c r="X30" s="245" t="s">
        <v>96</v>
      </c>
      <c r="Y30" s="8" t="s">
        <v>97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245">
        <f t="shared" ref="AF30:AG44" si="0">SUM(Z30+AB30+AD30)</f>
        <v>0</v>
      </c>
      <c r="AG30" s="245">
        <f t="shared" si="0"/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f>SUM(AH30+AJ30+AL30)</f>
        <v>0</v>
      </c>
      <c r="AO30" s="8">
        <f>SUM(AI30+AK30+AM30)</f>
        <v>0</v>
      </c>
      <c r="AP30" s="8">
        <v>2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f t="shared" ref="AV30:AW32" si="1">SUM(AP30+AR30+AT30)</f>
        <v>2</v>
      </c>
      <c r="AW30" s="8" t="s">
        <v>124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f t="shared" ref="BE30:BE44" si="2">SUM(AY30+BA30+BC30)</f>
        <v>0</v>
      </c>
      <c r="BF30" s="9">
        <f t="shared" ref="BF30:BF37" si="3">SUM(AF30+AN30+AV30+BD30)</f>
        <v>2</v>
      </c>
      <c r="BG30" s="9" t="s">
        <v>124</v>
      </c>
      <c r="BH30" s="9">
        <v>3</v>
      </c>
      <c r="BI30" s="9">
        <f>BG30*1.2</f>
        <v>240000</v>
      </c>
      <c r="BJ30" s="9">
        <v>4</v>
      </c>
      <c r="BK30" s="9">
        <f t="shared" ref="BK30:BK77" si="4">BI30*1.2</f>
        <v>288000</v>
      </c>
      <c r="BL30" s="9">
        <v>5</v>
      </c>
      <c r="BM30" s="9">
        <f t="shared" ref="BM30:BM77" si="5">BK30*1.2</f>
        <v>345600</v>
      </c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114" customHeight="1" x14ac:dyDescent="0.25">
      <c r="A31" s="25" t="s">
        <v>71</v>
      </c>
      <c r="B31" s="161" t="s">
        <v>167</v>
      </c>
      <c r="C31" s="28" t="s">
        <v>72</v>
      </c>
      <c r="D31" s="28" t="s">
        <v>74</v>
      </c>
      <c r="E31" s="28" t="s">
        <v>75</v>
      </c>
      <c r="F31" s="182" t="s">
        <v>211</v>
      </c>
      <c r="G31" s="24" t="s">
        <v>170</v>
      </c>
      <c r="H31" s="31">
        <v>37</v>
      </c>
      <c r="I31" s="31">
        <v>157</v>
      </c>
      <c r="J31" s="31">
        <v>23</v>
      </c>
      <c r="K31" s="31">
        <v>0</v>
      </c>
      <c r="L31" s="34" t="s">
        <v>77</v>
      </c>
      <c r="M31" s="244">
        <v>5</v>
      </c>
      <c r="N31" s="242" t="s">
        <v>101</v>
      </c>
      <c r="O31" s="245">
        <v>1016</v>
      </c>
      <c r="P31" s="243" t="s">
        <v>80</v>
      </c>
      <c r="Q31" s="243">
        <v>5976</v>
      </c>
      <c r="R31" s="243" t="s">
        <v>82</v>
      </c>
      <c r="S31" s="41">
        <v>26210</v>
      </c>
      <c r="T31" s="8" t="s">
        <v>111</v>
      </c>
      <c r="U31" s="44" t="s">
        <v>90</v>
      </c>
      <c r="V31" s="44">
        <v>0</v>
      </c>
      <c r="W31" s="37" t="s">
        <v>92</v>
      </c>
      <c r="X31" s="243" t="s">
        <v>96</v>
      </c>
      <c r="Y31" s="38" t="s">
        <v>97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245">
        <f t="shared" si="0"/>
        <v>0</v>
      </c>
      <c r="AG31" s="245">
        <f t="shared" si="0"/>
        <v>0</v>
      </c>
      <c r="AH31" s="8">
        <v>0</v>
      </c>
      <c r="AI31" s="8">
        <v>0</v>
      </c>
      <c r="AJ31" s="8">
        <v>0</v>
      </c>
      <c r="AK31" s="8">
        <v>0</v>
      </c>
      <c r="AL31" s="8">
        <v>5</v>
      </c>
      <c r="AM31" s="8" t="s">
        <v>124</v>
      </c>
      <c r="AN31" s="8">
        <f t="shared" ref="AN31:AO44" si="6">SUM(AH31+AJ31+AL31)</f>
        <v>5</v>
      </c>
      <c r="AO31" s="8" t="s">
        <v>124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f t="shared" si="1"/>
        <v>0</v>
      </c>
      <c r="AW31" s="8">
        <f t="shared" si="1"/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f t="shared" si="2"/>
        <v>0</v>
      </c>
      <c r="BF31" s="9">
        <f t="shared" si="3"/>
        <v>5</v>
      </c>
      <c r="BG31" s="9" t="s">
        <v>124</v>
      </c>
      <c r="BH31" s="9">
        <v>6</v>
      </c>
      <c r="BI31" s="9">
        <f t="shared" ref="BI31:BI77" si="7">BG31*1.2</f>
        <v>240000</v>
      </c>
      <c r="BJ31" s="9">
        <v>7</v>
      </c>
      <c r="BK31" s="9">
        <f t="shared" si="4"/>
        <v>288000</v>
      </c>
      <c r="BL31" s="9">
        <v>8</v>
      </c>
      <c r="BM31" s="9">
        <f t="shared" si="5"/>
        <v>345600</v>
      </c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149.25" customHeight="1" x14ac:dyDescent="0.25">
      <c r="A32" s="25" t="s">
        <v>71</v>
      </c>
      <c r="B32" s="161" t="s">
        <v>167</v>
      </c>
      <c r="C32" s="28" t="s">
        <v>72</v>
      </c>
      <c r="D32" s="28" t="s">
        <v>74</v>
      </c>
      <c r="E32" s="28" t="s">
        <v>75</v>
      </c>
      <c r="F32" s="182" t="s">
        <v>212</v>
      </c>
      <c r="G32" s="24" t="s">
        <v>171</v>
      </c>
      <c r="H32" s="31">
        <v>37</v>
      </c>
      <c r="I32" s="31">
        <v>157</v>
      </c>
      <c r="J32" s="31">
        <v>23</v>
      </c>
      <c r="K32" s="31">
        <v>0</v>
      </c>
      <c r="L32" s="34" t="s">
        <v>77</v>
      </c>
      <c r="M32" s="244">
        <v>6</v>
      </c>
      <c r="N32" s="242" t="s">
        <v>102</v>
      </c>
      <c r="O32" s="245">
        <v>1016</v>
      </c>
      <c r="P32" s="243" t="s">
        <v>80</v>
      </c>
      <c r="Q32" s="243">
        <v>5976</v>
      </c>
      <c r="R32" s="243" t="s">
        <v>82</v>
      </c>
      <c r="S32" s="41">
        <v>25300</v>
      </c>
      <c r="T32" s="8" t="s">
        <v>83</v>
      </c>
      <c r="U32" s="44" t="s">
        <v>90</v>
      </c>
      <c r="V32" s="44">
        <v>0</v>
      </c>
      <c r="W32" s="37" t="s">
        <v>112</v>
      </c>
      <c r="X32" s="243" t="s">
        <v>96</v>
      </c>
      <c r="Y32" s="38" t="s">
        <v>97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245">
        <f t="shared" si="0"/>
        <v>0</v>
      </c>
      <c r="AG32" s="245">
        <f t="shared" si="0"/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f t="shared" si="6"/>
        <v>0</v>
      </c>
      <c r="AO32" s="8">
        <f t="shared" si="6"/>
        <v>0</v>
      </c>
      <c r="AP32" s="8">
        <v>1</v>
      </c>
      <c r="AQ32" s="8">
        <v>300000</v>
      </c>
      <c r="AR32" s="8">
        <v>0</v>
      </c>
      <c r="AS32" s="8">
        <v>0</v>
      </c>
      <c r="AT32" s="8">
        <v>0</v>
      </c>
      <c r="AU32" s="8">
        <v>0</v>
      </c>
      <c r="AV32" s="8">
        <f t="shared" si="1"/>
        <v>1</v>
      </c>
      <c r="AW32" s="8">
        <f t="shared" si="1"/>
        <v>300000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f t="shared" si="2"/>
        <v>0</v>
      </c>
      <c r="BF32" s="9">
        <f t="shared" si="3"/>
        <v>1</v>
      </c>
      <c r="BG32" s="9">
        <f t="shared" ref="BG32:BG36" si="8">SUM(AG32+AO32+AW32+BE32)</f>
        <v>300000</v>
      </c>
      <c r="BH32" s="9">
        <f t="shared" ref="BH32:BH77" si="9">BF32+1</f>
        <v>2</v>
      </c>
      <c r="BI32" s="9">
        <f t="shared" si="7"/>
        <v>360000</v>
      </c>
      <c r="BJ32" s="9">
        <f t="shared" ref="BJ32:BJ77" si="10">BH32+1</f>
        <v>3</v>
      </c>
      <c r="BK32" s="9">
        <f t="shared" si="4"/>
        <v>432000</v>
      </c>
      <c r="BL32" s="9">
        <f t="shared" ref="BL32:BL77" si="11">BJ32+1</f>
        <v>4</v>
      </c>
      <c r="BM32" s="9">
        <f t="shared" si="5"/>
        <v>518400</v>
      </c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150" x14ac:dyDescent="0.25">
      <c r="A33" s="25" t="s">
        <v>71</v>
      </c>
      <c r="B33" s="161" t="s">
        <v>167</v>
      </c>
      <c r="C33" s="28" t="s">
        <v>72</v>
      </c>
      <c r="D33" s="28" t="s">
        <v>74</v>
      </c>
      <c r="E33" s="28" t="s">
        <v>75</v>
      </c>
      <c r="F33" s="182" t="s">
        <v>213</v>
      </c>
      <c r="G33" s="24" t="s">
        <v>172</v>
      </c>
      <c r="H33" s="31">
        <v>37</v>
      </c>
      <c r="I33" s="31">
        <v>157</v>
      </c>
      <c r="J33" s="31">
        <v>23</v>
      </c>
      <c r="K33" s="31">
        <v>0</v>
      </c>
      <c r="L33" s="34" t="s">
        <v>77</v>
      </c>
      <c r="M33" s="246" t="s">
        <v>176</v>
      </c>
      <c r="N33" s="242" t="s">
        <v>102</v>
      </c>
      <c r="O33" s="247">
        <v>1016</v>
      </c>
      <c r="P33" s="247" t="s">
        <v>80</v>
      </c>
      <c r="Q33" s="248">
        <v>5976</v>
      </c>
      <c r="R33" s="247" t="s">
        <v>82</v>
      </c>
      <c r="S33" s="31">
        <v>26110</v>
      </c>
      <c r="T33" s="42" t="s">
        <v>103</v>
      </c>
      <c r="U33" s="44" t="s">
        <v>90</v>
      </c>
      <c r="V33" s="44">
        <v>0</v>
      </c>
      <c r="W33" s="38" t="s">
        <v>113</v>
      </c>
      <c r="X33" s="242" t="s">
        <v>96</v>
      </c>
      <c r="Y33" s="8" t="s">
        <v>97</v>
      </c>
      <c r="Z33" s="48">
        <v>0</v>
      </c>
      <c r="AA33" s="50">
        <v>0</v>
      </c>
      <c r="AB33" s="48">
        <v>0</v>
      </c>
      <c r="AC33" s="8">
        <v>0</v>
      </c>
      <c r="AD33" s="8">
        <v>0</v>
      </c>
      <c r="AE33" s="50">
        <v>0</v>
      </c>
      <c r="AF33" s="245">
        <f t="shared" si="0"/>
        <v>0</v>
      </c>
      <c r="AG33" s="245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f t="shared" si="6"/>
        <v>0</v>
      </c>
      <c r="AO33" s="8">
        <f t="shared" si="6"/>
        <v>0</v>
      </c>
      <c r="AP33" s="8">
        <v>1</v>
      </c>
      <c r="AQ33" s="8" t="s">
        <v>125</v>
      </c>
      <c r="AR33" s="8">
        <v>0</v>
      </c>
      <c r="AS33" s="8">
        <v>0</v>
      </c>
      <c r="AT33" s="8">
        <v>0</v>
      </c>
      <c r="AU33" s="8">
        <v>0</v>
      </c>
      <c r="AV33" s="8">
        <f>SUM(AP33+AR33+AT33)</f>
        <v>1</v>
      </c>
      <c r="AW33" s="8" t="s">
        <v>125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f t="shared" si="2"/>
        <v>0</v>
      </c>
      <c r="BF33" s="9">
        <f t="shared" si="3"/>
        <v>1</v>
      </c>
      <c r="BG33" s="9" t="s">
        <v>125</v>
      </c>
      <c r="BH33" s="9">
        <f t="shared" si="9"/>
        <v>2</v>
      </c>
      <c r="BI33" s="9">
        <f t="shared" si="7"/>
        <v>180000</v>
      </c>
      <c r="BJ33" s="9">
        <f t="shared" si="10"/>
        <v>3</v>
      </c>
      <c r="BK33" s="9">
        <f t="shared" si="4"/>
        <v>216000</v>
      </c>
      <c r="BL33" s="9">
        <f t="shared" si="11"/>
        <v>4</v>
      </c>
      <c r="BM33" s="9">
        <f t="shared" si="5"/>
        <v>259200</v>
      </c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150" x14ac:dyDescent="0.25">
      <c r="A34" s="26" t="s">
        <v>71</v>
      </c>
      <c r="B34" s="161" t="s">
        <v>167</v>
      </c>
      <c r="C34" s="28" t="s">
        <v>72</v>
      </c>
      <c r="D34" s="28" t="s">
        <v>74</v>
      </c>
      <c r="E34" s="28" t="s">
        <v>75</v>
      </c>
      <c r="F34" s="182" t="s">
        <v>214</v>
      </c>
      <c r="G34" s="24" t="s">
        <v>173</v>
      </c>
      <c r="H34" s="31">
        <v>37</v>
      </c>
      <c r="I34" s="31">
        <v>157</v>
      </c>
      <c r="J34" s="31">
        <v>23</v>
      </c>
      <c r="K34" s="31">
        <v>0</v>
      </c>
      <c r="L34" s="34" t="s">
        <v>77</v>
      </c>
      <c r="M34" s="246" t="s">
        <v>177</v>
      </c>
      <c r="N34" s="242" t="s">
        <v>102</v>
      </c>
      <c r="O34" s="247">
        <v>1016</v>
      </c>
      <c r="P34" s="247" t="s">
        <v>80</v>
      </c>
      <c r="Q34" s="248">
        <v>5976</v>
      </c>
      <c r="R34" s="247" t="s">
        <v>82</v>
      </c>
      <c r="S34" s="31">
        <v>29100</v>
      </c>
      <c r="T34" s="42" t="s">
        <v>84</v>
      </c>
      <c r="U34" s="44" t="s">
        <v>90</v>
      </c>
      <c r="V34" s="44">
        <v>0</v>
      </c>
      <c r="W34" s="47" t="s">
        <v>114</v>
      </c>
      <c r="X34" s="242" t="s">
        <v>96</v>
      </c>
      <c r="Y34" s="8" t="s">
        <v>97</v>
      </c>
      <c r="Z34" s="48">
        <v>0</v>
      </c>
      <c r="AA34" s="50">
        <v>0</v>
      </c>
      <c r="AB34" s="48">
        <v>0</v>
      </c>
      <c r="AC34" s="50">
        <v>0</v>
      </c>
      <c r="AD34" s="48">
        <v>0</v>
      </c>
      <c r="AE34" s="50">
        <v>0</v>
      </c>
      <c r="AF34" s="245">
        <f t="shared" si="0"/>
        <v>0</v>
      </c>
      <c r="AG34" s="245">
        <f>SUM(AA34+AC34+AE34)</f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f t="shared" si="6"/>
        <v>0</v>
      </c>
      <c r="AO34" s="8">
        <f t="shared" si="6"/>
        <v>0</v>
      </c>
      <c r="AP34" s="8">
        <v>1</v>
      </c>
      <c r="AQ34" s="8">
        <v>150000</v>
      </c>
      <c r="AR34" s="8">
        <v>0</v>
      </c>
      <c r="AS34" s="8">
        <v>0</v>
      </c>
      <c r="AT34" s="8">
        <v>0</v>
      </c>
      <c r="AU34" s="8">
        <v>0</v>
      </c>
      <c r="AV34" s="8">
        <f>SUM(AP34+AR34+AT34)</f>
        <v>1</v>
      </c>
      <c r="AW34" s="8">
        <f t="shared" ref="AW34:AW44" si="12">SUM(AQ34+AS34+AU34)</f>
        <v>150000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f t="shared" si="2"/>
        <v>0</v>
      </c>
      <c r="BF34" s="9">
        <f t="shared" si="3"/>
        <v>1</v>
      </c>
      <c r="BG34" s="9">
        <f t="shared" si="8"/>
        <v>150000</v>
      </c>
      <c r="BH34" s="9">
        <f t="shared" si="9"/>
        <v>2</v>
      </c>
      <c r="BI34" s="9">
        <f t="shared" si="7"/>
        <v>180000</v>
      </c>
      <c r="BJ34" s="9">
        <f t="shared" si="10"/>
        <v>3</v>
      </c>
      <c r="BK34" s="9">
        <f t="shared" si="4"/>
        <v>216000</v>
      </c>
      <c r="BL34" s="9">
        <f t="shared" si="11"/>
        <v>4</v>
      </c>
      <c r="BM34" s="9">
        <f t="shared" si="5"/>
        <v>259200</v>
      </c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110.25" x14ac:dyDescent="0.25">
      <c r="A35" s="26" t="s">
        <v>71</v>
      </c>
      <c r="B35" s="161" t="s">
        <v>167</v>
      </c>
      <c r="C35" s="28" t="s">
        <v>72</v>
      </c>
      <c r="D35" s="28" t="s">
        <v>74</v>
      </c>
      <c r="E35" s="28" t="s">
        <v>75</v>
      </c>
      <c r="F35" s="182" t="s">
        <v>215</v>
      </c>
      <c r="G35" s="24" t="s">
        <v>174</v>
      </c>
      <c r="H35" s="31">
        <v>37</v>
      </c>
      <c r="I35" s="31">
        <v>157</v>
      </c>
      <c r="J35" s="31">
        <v>23</v>
      </c>
      <c r="K35" s="31">
        <v>0</v>
      </c>
      <c r="L35" s="34" t="s">
        <v>77</v>
      </c>
      <c r="M35" s="246" t="s">
        <v>178</v>
      </c>
      <c r="N35" s="242" t="s">
        <v>102</v>
      </c>
      <c r="O35" s="247">
        <v>1016</v>
      </c>
      <c r="P35" s="247" t="s">
        <v>80</v>
      </c>
      <c r="Q35" s="248">
        <v>5976</v>
      </c>
      <c r="R35" s="247" t="s">
        <v>82</v>
      </c>
      <c r="S35" s="31">
        <v>31110</v>
      </c>
      <c r="T35" s="38" t="s">
        <v>85</v>
      </c>
      <c r="U35" s="44" t="s">
        <v>90</v>
      </c>
      <c r="V35" s="44">
        <v>0</v>
      </c>
      <c r="W35" s="38" t="s">
        <v>93</v>
      </c>
      <c r="X35" s="242" t="s">
        <v>96</v>
      </c>
      <c r="Y35" s="38" t="s">
        <v>97</v>
      </c>
      <c r="Z35" s="48">
        <v>0</v>
      </c>
      <c r="AA35" s="50">
        <v>0</v>
      </c>
      <c r="AB35" s="48">
        <v>0</v>
      </c>
      <c r="AC35" s="50">
        <v>0</v>
      </c>
      <c r="AD35" s="48">
        <v>0</v>
      </c>
      <c r="AE35" s="50">
        <v>0</v>
      </c>
      <c r="AF35" s="245">
        <f t="shared" si="0"/>
        <v>0</v>
      </c>
      <c r="AG35" s="245">
        <f>SUM(AA35+AC35+AE35)</f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f t="shared" si="6"/>
        <v>0</v>
      </c>
      <c r="AO35" s="8">
        <f t="shared" si="6"/>
        <v>0</v>
      </c>
      <c r="AP35" s="8">
        <v>1</v>
      </c>
      <c r="AQ35" s="8" t="s">
        <v>126</v>
      </c>
      <c r="AR35" s="8">
        <v>0</v>
      </c>
      <c r="AS35" s="8">
        <v>0</v>
      </c>
      <c r="AT35" s="8">
        <v>0</v>
      </c>
      <c r="AU35" s="8">
        <v>0</v>
      </c>
      <c r="AV35" s="8">
        <f>SUM(AP35+AR35+AT35)</f>
        <v>1</v>
      </c>
      <c r="AW35" s="8" t="s">
        <v>126</v>
      </c>
      <c r="AX35" s="8">
        <v>0</v>
      </c>
      <c r="AY35" s="8">
        <v>0</v>
      </c>
      <c r="AZ35" s="8">
        <v>0</v>
      </c>
      <c r="BA35" s="8">
        <v>0</v>
      </c>
      <c r="BB35" s="8">
        <v>0</v>
      </c>
      <c r="BC35" s="8">
        <v>0</v>
      </c>
      <c r="BD35" s="8">
        <v>0</v>
      </c>
      <c r="BE35" s="8">
        <f t="shared" si="2"/>
        <v>0</v>
      </c>
      <c r="BF35" s="9">
        <f t="shared" si="3"/>
        <v>1</v>
      </c>
      <c r="BG35" s="9" t="s">
        <v>126</v>
      </c>
      <c r="BH35" s="9">
        <f t="shared" si="9"/>
        <v>2</v>
      </c>
      <c r="BI35" s="9">
        <f t="shared" si="7"/>
        <v>102000</v>
      </c>
      <c r="BJ35" s="9">
        <f t="shared" si="10"/>
        <v>3</v>
      </c>
      <c r="BK35" s="9">
        <f t="shared" si="4"/>
        <v>122400</v>
      </c>
      <c r="BL35" s="9">
        <f t="shared" si="11"/>
        <v>4</v>
      </c>
      <c r="BM35" s="9">
        <f t="shared" si="5"/>
        <v>146880</v>
      </c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110.25" x14ac:dyDescent="0.25">
      <c r="A36" s="26" t="s">
        <v>71</v>
      </c>
      <c r="B36" s="161" t="s">
        <v>167</v>
      </c>
      <c r="C36" s="28" t="s">
        <v>72</v>
      </c>
      <c r="D36" s="28" t="s">
        <v>74</v>
      </c>
      <c r="E36" s="28" t="s">
        <v>75</v>
      </c>
      <c r="F36" s="182" t="s">
        <v>216</v>
      </c>
      <c r="G36" s="24" t="s">
        <v>169</v>
      </c>
      <c r="H36" s="31">
        <v>37</v>
      </c>
      <c r="I36" s="31">
        <v>157</v>
      </c>
      <c r="J36" s="31">
        <v>23</v>
      </c>
      <c r="K36" s="31">
        <v>0</v>
      </c>
      <c r="L36" s="34" t="s">
        <v>77</v>
      </c>
      <c r="M36" s="246" t="s">
        <v>179</v>
      </c>
      <c r="N36" s="242" t="s">
        <v>102</v>
      </c>
      <c r="O36" s="247">
        <v>1016</v>
      </c>
      <c r="P36" s="247" t="s">
        <v>80</v>
      </c>
      <c r="Q36" s="248">
        <v>5976</v>
      </c>
      <c r="R36" s="247" t="s">
        <v>82</v>
      </c>
      <c r="S36" s="31">
        <v>32100</v>
      </c>
      <c r="T36" s="38" t="s">
        <v>104</v>
      </c>
      <c r="U36" s="44" t="s">
        <v>90</v>
      </c>
      <c r="V36" s="44">
        <v>0</v>
      </c>
      <c r="W36" s="38" t="s">
        <v>115</v>
      </c>
      <c r="X36" s="242" t="s">
        <v>96</v>
      </c>
      <c r="Y36" s="38" t="s">
        <v>97</v>
      </c>
      <c r="Z36" s="48">
        <v>0</v>
      </c>
      <c r="AA36" s="50">
        <v>0</v>
      </c>
      <c r="AB36" s="48">
        <v>0</v>
      </c>
      <c r="AC36" s="50">
        <v>0</v>
      </c>
      <c r="AD36" s="48">
        <v>0</v>
      </c>
      <c r="AE36" s="50">
        <v>0</v>
      </c>
      <c r="AF36" s="245">
        <f t="shared" si="0"/>
        <v>0</v>
      </c>
      <c r="AG36" s="245">
        <f>SUM(AA36+AC36+AE36)</f>
        <v>0</v>
      </c>
      <c r="AH36" s="8">
        <v>1</v>
      </c>
      <c r="AI36" s="8">
        <v>9504</v>
      </c>
      <c r="AJ36" s="8">
        <v>0</v>
      </c>
      <c r="AK36" s="8">
        <v>0</v>
      </c>
      <c r="AL36" s="8">
        <v>0</v>
      </c>
      <c r="AM36" s="8">
        <v>0</v>
      </c>
      <c r="AN36" s="8">
        <f t="shared" si="6"/>
        <v>1</v>
      </c>
      <c r="AO36" s="8">
        <f t="shared" si="6"/>
        <v>9504</v>
      </c>
      <c r="AP36" s="8">
        <v>0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f t="shared" ref="AV36:AV39" si="13">SUM(AP36+AR36+AT36)</f>
        <v>0</v>
      </c>
      <c r="AW36" s="8">
        <f t="shared" si="12"/>
        <v>0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0</v>
      </c>
      <c r="BD36" s="8">
        <v>0</v>
      </c>
      <c r="BE36" s="8">
        <f t="shared" si="2"/>
        <v>0</v>
      </c>
      <c r="BF36" s="9">
        <f t="shared" si="3"/>
        <v>1</v>
      </c>
      <c r="BG36" s="9">
        <f t="shared" si="8"/>
        <v>9504</v>
      </c>
      <c r="BH36" s="9">
        <f t="shared" si="9"/>
        <v>2</v>
      </c>
      <c r="BI36" s="9">
        <f t="shared" si="7"/>
        <v>11404.8</v>
      </c>
      <c r="BJ36" s="9">
        <f t="shared" si="10"/>
        <v>3</v>
      </c>
      <c r="BK36" s="9">
        <f t="shared" si="4"/>
        <v>13685.759999999998</v>
      </c>
      <c r="BL36" s="9">
        <f t="shared" si="11"/>
        <v>4</v>
      </c>
      <c r="BM36" s="9">
        <f t="shared" si="5"/>
        <v>16422.911999999997</v>
      </c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195" x14ac:dyDescent="0.25">
      <c r="A37" s="26" t="s">
        <v>71</v>
      </c>
      <c r="B37" s="161" t="s">
        <v>167</v>
      </c>
      <c r="C37" s="28" t="s">
        <v>72</v>
      </c>
      <c r="D37" s="28" t="s">
        <v>74</v>
      </c>
      <c r="E37" s="28" t="s">
        <v>75</v>
      </c>
      <c r="F37" s="182" t="s">
        <v>217</v>
      </c>
      <c r="G37" s="24" t="s">
        <v>172</v>
      </c>
      <c r="H37" s="31">
        <v>37</v>
      </c>
      <c r="I37" s="31">
        <v>157</v>
      </c>
      <c r="J37" s="31">
        <v>23</v>
      </c>
      <c r="K37" s="31">
        <v>0</v>
      </c>
      <c r="L37" s="34" t="s">
        <v>77</v>
      </c>
      <c r="M37" s="246" t="s">
        <v>179</v>
      </c>
      <c r="N37" s="242" t="s">
        <v>102</v>
      </c>
      <c r="O37" s="247">
        <v>1016</v>
      </c>
      <c r="P37" s="247" t="s">
        <v>80</v>
      </c>
      <c r="Q37" s="248">
        <v>5976</v>
      </c>
      <c r="R37" s="247" t="s">
        <v>82</v>
      </c>
      <c r="S37" s="31">
        <v>32200</v>
      </c>
      <c r="T37" s="31" t="s">
        <v>105</v>
      </c>
      <c r="U37" s="44" t="s">
        <v>90</v>
      </c>
      <c r="V37" s="44">
        <v>0</v>
      </c>
      <c r="W37" s="38" t="s">
        <v>116</v>
      </c>
      <c r="X37" s="242" t="s">
        <v>96</v>
      </c>
      <c r="Y37" s="38" t="s">
        <v>97</v>
      </c>
      <c r="Z37" s="48">
        <v>0</v>
      </c>
      <c r="AA37" s="50">
        <v>0</v>
      </c>
      <c r="AB37" s="48">
        <v>0</v>
      </c>
      <c r="AC37" s="50">
        <v>0</v>
      </c>
      <c r="AD37" s="48">
        <v>0</v>
      </c>
      <c r="AE37" s="50">
        <v>0</v>
      </c>
      <c r="AF37" s="245">
        <f t="shared" si="0"/>
        <v>0</v>
      </c>
      <c r="AG37" s="245">
        <f>SUM(AA37+AC37+AE37)</f>
        <v>0</v>
      </c>
      <c r="AH37" s="8">
        <v>1</v>
      </c>
      <c r="AI37" s="8" t="s">
        <v>127</v>
      </c>
      <c r="AJ37" s="8">
        <v>0</v>
      </c>
      <c r="AK37" s="8">
        <v>0</v>
      </c>
      <c r="AL37" s="8">
        <v>0</v>
      </c>
      <c r="AM37" s="8">
        <v>0</v>
      </c>
      <c r="AN37" s="8">
        <f t="shared" si="6"/>
        <v>1</v>
      </c>
      <c r="AO37" s="8" t="s">
        <v>127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f t="shared" si="13"/>
        <v>0</v>
      </c>
      <c r="AW37" s="8">
        <f t="shared" si="12"/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f t="shared" si="2"/>
        <v>0</v>
      </c>
      <c r="BF37" s="9">
        <f t="shared" si="3"/>
        <v>1</v>
      </c>
      <c r="BG37" s="9" t="s">
        <v>127</v>
      </c>
      <c r="BH37" s="9">
        <f t="shared" si="9"/>
        <v>2</v>
      </c>
      <c r="BI37" s="9">
        <f t="shared" si="7"/>
        <v>120000</v>
      </c>
      <c r="BJ37" s="9">
        <f t="shared" si="10"/>
        <v>3</v>
      </c>
      <c r="BK37" s="9">
        <f t="shared" si="4"/>
        <v>144000</v>
      </c>
      <c r="BL37" s="9">
        <f t="shared" si="11"/>
        <v>4</v>
      </c>
      <c r="BM37" s="9">
        <f t="shared" si="5"/>
        <v>172800</v>
      </c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150" x14ac:dyDescent="0.25">
      <c r="A38" s="26" t="s">
        <v>71</v>
      </c>
      <c r="B38" s="161" t="s">
        <v>167</v>
      </c>
      <c r="C38" s="28" t="s">
        <v>72</v>
      </c>
      <c r="D38" s="28" t="s">
        <v>74</v>
      </c>
      <c r="E38" s="28" t="s">
        <v>75</v>
      </c>
      <c r="F38" s="182" t="s">
        <v>218</v>
      </c>
      <c r="G38" s="24" t="s">
        <v>172</v>
      </c>
      <c r="H38" s="31">
        <v>37</v>
      </c>
      <c r="I38" s="31">
        <v>157</v>
      </c>
      <c r="J38" s="31">
        <v>23</v>
      </c>
      <c r="K38" s="31">
        <v>0</v>
      </c>
      <c r="L38" s="34" t="s">
        <v>77</v>
      </c>
      <c r="M38" s="332" t="s">
        <v>180</v>
      </c>
      <c r="N38" s="242" t="s">
        <v>102</v>
      </c>
      <c r="O38" s="247">
        <v>1016</v>
      </c>
      <c r="P38" s="247" t="s">
        <v>80</v>
      </c>
      <c r="Q38" s="248">
        <v>5976</v>
      </c>
      <c r="R38" s="247" t="s">
        <v>82</v>
      </c>
      <c r="S38" s="31">
        <v>32300</v>
      </c>
      <c r="T38" s="31" t="s">
        <v>86</v>
      </c>
      <c r="U38" s="44" t="s">
        <v>90</v>
      </c>
      <c r="V38" s="44">
        <v>0</v>
      </c>
      <c r="W38" s="38" t="s">
        <v>94</v>
      </c>
      <c r="X38" s="242" t="s">
        <v>96</v>
      </c>
      <c r="Y38" s="38" t="s">
        <v>97</v>
      </c>
      <c r="Z38" s="48">
        <v>0</v>
      </c>
      <c r="AA38" s="50">
        <v>0</v>
      </c>
      <c r="AB38" s="48">
        <v>0</v>
      </c>
      <c r="AC38" s="50">
        <v>0</v>
      </c>
      <c r="AD38" s="48">
        <v>1</v>
      </c>
      <c r="AE38" s="50" t="s">
        <v>128</v>
      </c>
      <c r="AF38" s="245">
        <f t="shared" si="0"/>
        <v>1</v>
      </c>
      <c r="AG38" s="245">
        <v>84526</v>
      </c>
      <c r="AH38" s="8">
        <v>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f t="shared" si="6"/>
        <v>0</v>
      </c>
      <c r="AO38" s="8">
        <f t="shared" si="6"/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f t="shared" si="13"/>
        <v>0</v>
      </c>
      <c r="AW38" s="8">
        <f t="shared" si="12"/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f t="shared" si="2"/>
        <v>0</v>
      </c>
      <c r="BF38" s="9">
        <f t="shared" ref="BF38:BG42" si="14">SUM(AF38+AN38+AV38+BD38)</f>
        <v>1</v>
      </c>
      <c r="BG38" s="9">
        <f t="shared" si="14"/>
        <v>84526</v>
      </c>
      <c r="BH38" s="9">
        <f t="shared" si="9"/>
        <v>2</v>
      </c>
      <c r="BI38" s="9">
        <f t="shared" si="7"/>
        <v>101431.2</v>
      </c>
      <c r="BJ38" s="9">
        <f t="shared" si="10"/>
        <v>3</v>
      </c>
      <c r="BK38" s="9">
        <f t="shared" si="4"/>
        <v>121717.43999999999</v>
      </c>
      <c r="BL38" s="9">
        <f t="shared" si="11"/>
        <v>4</v>
      </c>
      <c r="BM38" s="9">
        <f t="shared" si="5"/>
        <v>146060.92799999999</v>
      </c>
      <c r="BN38" s="1"/>
      <c r="BO38" s="1"/>
      <c r="BP38" s="1"/>
      <c r="BQ38" s="1"/>
      <c r="BR38" s="1"/>
      <c r="BS38" s="1"/>
      <c r="BT38" s="1"/>
      <c r="BU38" s="1"/>
      <c r="BV38" s="1"/>
    </row>
    <row r="39" spans="1:74" ht="150" x14ac:dyDescent="0.25">
      <c r="A39" s="26" t="s">
        <v>71</v>
      </c>
      <c r="B39" s="161" t="s">
        <v>167</v>
      </c>
      <c r="C39" s="28" t="s">
        <v>72</v>
      </c>
      <c r="D39" s="28" t="s">
        <v>74</v>
      </c>
      <c r="E39" s="28" t="s">
        <v>75</v>
      </c>
      <c r="F39" s="182" t="s">
        <v>219</v>
      </c>
      <c r="G39" s="24" t="s">
        <v>172</v>
      </c>
      <c r="H39" s="31">
        <v>37</v>
      </c>
      <c r="I39" s="31">
        <v>157</v>
      </c>
      <c r="J39" s="31">
        <v>23</v>
      </c>
      <c r="K39" s="31">
        <v>0</v>
      </c>
      <c r="L39" s="34" t="s">
        <v>77</v>
      </c>
      <c r="M39" s="246" t="s">
        <v>181</v>
      </c>
      <c r="N39" s="242" t="s">
        <v>102</v>
      </c>
      <c r="O39" s="247">
        <v>1016</v>
      </c>
      <c r="P39" s="247" t="s">
        <v>80</v>
      </c>
      <c r="Q39" s="248">
        <v>5976</v>
      </c>
      <c r="R39" s="247" t="s">
        <v>82</v>
      </c>
      <c r="S39" s="31">
        <v>33300</v>
      </c>
      <c r="T39" s="31" t="s">
        <v>106</v>
      </c>
      <c r="U39" s="44" t="s">
        <v>90</v>
      </c>
      <c r="V39" s="44">
        <v>0</v>
      </c>
      <c r="W39" s="38" t="s">
        <v>117</v>
      </c>
      <c r="X39" s="242" t="s">
        <v>96</v>
      </c>
      <c r="Y39" s="38" t="s">
        <v>97</v>
      </c>
      <c r="Z39" s="38">
        <v>0</v>
      </c>
      <c r="AA39" s="50">
        <v>0</v>
      </c>
      <c r="AB39" s="48">
        <v>0</v>
      </c>
      <c r="AC39" s="50">
        <v>0</v>
      </c>
      <c r="AD39" s="48">
        <v>0</v>
      </c>
      <c r="AE39" s="50">
        <v>0</v>
      </c>
      <c r="AF39" s="245">
        <f t="shared" si="0"/>
        <v>0</v>
      </c>
      <c r="AG39" s="245">
        <f t="shared" si="0"/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f t="shared" si="6"/>
        <v>0</v>
      </c>
      <c r="AO39" s="8">
        <f t="shared" si="6"/>
        <v>0</v>
      </c>
      <c r="AP39" s="8">
        <v>1</v>
      </c>
      <c r="AQ39" s="8">
        <v>30800</v>
      </c>
      <c r="AR39" s="8">
        <v>0</v>
      </c>
      <c r="AS39" s="8">
        <v>0</v>
      </c>
      <c r="AT39" s="8">
        <v>0</v>
      </c>
      <c r="AU39" s="8">
        <v>0</v>
      </c>
      <c r="AV39" s="8">
        <f t="shared" si="13"/>
        <v>1</v>
      </c>
      <c r="AW39" s="8">
        <f t="shared" si="12"/>
        <v>30800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f t="shared" si="2"/>
        <v>0</v>
      </c>
      <c r="BF39" s="9">
        <f t="shared" si="14"/>
        <v>1</v>
      </c>
      <c r="BG39" s="9">
        <f t="shared" si="14"/>
        <v>30800</v>
      </c>
      <c r="BH39" s="9">
        <f t="shared" si="9"/>
        <v>2</v>
      </c>
      <c r="BI39" s="9">
        <f t="shared" si="7"/>
        <v>36960</v>
      </c>
      <c r="BJ39" s="9">
        <f t="shared" si="10"/>
        <v>3</v>
      </c>
      <c r="BK39" s="9">
        <f t="shared" si="4"/>
        <v>44352</v>
      </c>
      <c r="BL39" s="9">
        <f t="shared" si="11"/>
        <v>4</v>
      </c>
      <c r="BM39" s="9">
        <f t="shared" si="5"/>
        <v>53222.400000000001</v>
      </c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150" x14ac:dyDescent="0.25">
      <c r="A40" s="26" t="s">
        <v>71</v>
      </c>
      <c r="B40" s="161" t="s">
        <v>167</v>
      </c>
      <c r="C40" s="28" t="s">
        <v>72</v>
      </c>
      <c r="D40" s="28" t="s">
        <v>74</v>
      </c>
      <c r="E40" s="28" t="s">
        <v>75</v>
      </c>
      <c r="F40" s="182" t="s">
        <v>220</v>
      </c>
      <c r="G40" s="24" t="s">
        <v>172</v>
      </c>
      <c r="H40" s="31">
        <v>37</v>
      </c>
      <c r="I40" s="31">
        <v>157</v>
      </c>
      <c r="J40" s="31">
        <v>23</v>
      </c>
      <c r="K40" s="31">
        <v>0</v>
      </c>
      <c r="L40" s="34" t="s">
        <v>77</v>
      </c>
      <c r="M40" s="332" t="s">
        <v>182</v>
      </c>
      <c r="N40" s="242" t="s">
        <v>102</v>
      </c>
      <c r="O40" s="247">
        <v>1016</v>
      </c>
      <c r="P40" s="247" t="s">
        <v>80</v>
      </c>
      <c r="Q40" s="248">
        <v>5976</v>
      </c>
      <c r="R40" s="247" t="s">
        <v>82</v>
      </c>
      <c r="S40" s="32">
        <v>33400</v>
      </c>
      <c r="T40" s="31" t="s">
        <v>107</v>
      </c>
      <c r="U40" s="44" t="s">
        <v>90</v>
      </c>
      <c r="V40" s="44">
        <v>0</v>
      </c>
      <c r="W40" s="38" t="s">
        <v>118</v>
      </c>
      <c r="X40" s="242" t="s">
        <v>96</v>
      </c>
      <c r="Y40" s="38" t="s">
        <v>97</v>
      </c>
      <c r="Z40" s="38">
        <v>0</v>
      </c>
      <c r="AA40" s="51">
        <v>0</v>
      </c>
      <c r="AB40" s="38">
        <v>0</v>
      </c>
      <c r="AC40" s="50">
        <v>0</v>
      </c>
      <c r="AD40" s="48">
        <v>1</v>
      </c>
      <c r="AE40" s="50" t="s">
        <v>125</v>
      </c>
      <c r="AF40" s="245">
        <f t="shared" si="0"/>
        <v>1</v>
      </c>
      <c r="AG40" s="245" t="s">
        <v>125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f t="shared" si="6"/>
        <v>0</v>
      </c>
      <c r="AO40" s="8">
        <f t="shared" si="6"/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f t="shared" si="12"/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f t="shared" si="2"/>
        <v>0</v>
      </c>
      <c r="BF40" s="9">
        <f t="shared" si="14"/>
        <v>1</v>
      </c>
      <c r="BG40" s="9" t="s">
        <v>125</v>
      </c>
      <c r="BH40" s="9">
        <f t="shared" si="9"/>
        <v>2</v>
      </c>
      <c r="BI40" s="9">
        <f t="shared" si="7"/>
        <v>180000</v>
      </c>
      <c r="BJ40" s="9">
        <f t="shared" si="10"/>
        <v>3</v>
      </c>
      <c r="BK40" s="9">
        <f t="shared" si="4"/>
        <v>216000</v>
      </c>
      <c r="BL40" s="9">
        <f t="shared" si="11"/>
        <v>4</v>
      </c>
      <c r="BM40" s="9">
        <f t="shared" si="5"/>
        <v>259200</v>
      </c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150" x14ac:dyDescent="0.25">
      <c r="A41" s="27" t="s">
        <v>71</v>
      </c>
      <c r="B41" s="161" t="s">
        <v>167</v>
      </c>
      <c r="C41" s="29" t="s">
        <v>72</v>
      </c>
      <c r="D41" s="29" t="s">
        <v>74</v>
      </c>
      <c r="E41" s="29" t="s">
        <v>75</v>
      </c>
      <c r="F41" s="182" t="s">
        <v>221</v>
      </c>
      <c r="G41" s="24" t="s">
        <v>172</v>
      </c>
      <c r="H41" s="32">
        <v>37</v>
      </c>
      <c r="I41" s="32">
        <v>157</v>
      </c>
      <c r="J41" s="32">
        <v>23</v>
      </c>
      <c r="K41" s="32">
        <v>0</v>
      </c>
      <c r="L41" s="35" t="s">
        <v>77</v>
      </c>
      <c r="M41" s="249" t="s">
        <v>183</v>
      </c>
      <c r="N41" s="250" t="s">
        <v>102</v>
      </c>
      <c r="O41" s="251">
        <v>1016</v>
      </c>
      <c r="P41" s="251" t="s">
        <v>80</v>
      </c>
      <c r="Q41" s="252">
        <v>5976</v>
      </c>
      <c r="R41" s="251" t="s">
        <v>82</v>
      </c>
      <c r="S41" s="33">
        <v>39530</v>
      </c>
      <c r="T41" s="32" t="s">
        <v>109</v>
      </c>
      <c r="U41" s="45" t="s">
        <v>90</v>
      </c>
      <c r="V41" s="45">
        <v>0</v>
      </c>
      <c r="W41" s="39" t="s">
        <v>120</v>
      </c>
      <c r="X41" s="250" t="s">
        <v>96</v>
      </c>
      <c r="Y41" s="38" t="s">
        <v>97</v>
      </c>
      <c r="Z41" s="40">
        <v>0</v>
      </c>
      <c r="AA41" s="52">
        <v>0</v>
      </c>
      <c r="AB41" s="39">
        <v>0</v>
      </c>
      <c r="AC41" s="51">
        <v>0</v>
      </c>
      <c r="AD41" s="48">
        <v>1</v>
      </c>
      <c r="AE41" s="298">
        <v>7667.0000000000009</v>
      </c>
      <c r="AF41" s="245">
        <f t="shared" si="0"/>
        <v>1</v>
      </c>
      <c r="AG41" s="245">
        <f t="shared" si="0"/>
        <v>7667.0000000000009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f t="shared" si="6"/>
        <v>0</v>
      </c>
      <c r="AO41" s="8">
        <f t="shared" si="6"/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f t="shared" si="12"/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f t="shared" si="2"/>
        <v>0</v>
      </c>
      <c r="BF41" s="9">
        <f t="shared" si="14"/>
        <v>1</v>
      </c>
      <c r="BG41" s="9">
        <f t="shared" si="14"/>
        <v>7667.0000000000009</v>
      </c>
      <c r="BH41" s="9">
        <f t="shared" si="9"/>
        <v>2</v>
      </c>
      <c r="BI41" s="9">
        <f t="shared" si="7"/>
        <v>9200.4000000000015</v>
      </c>
      <c r="BJ41" s="9">
        <f t="shared" si="10"/>
        <v>3</v>
      </c>
      <c r="BK41" s="9">
        <f t="shared" si="4"/>
        <v>11040.480000000001</v>
      </c>
      <c r="BL41" s="9">
        <f t="shared" si="11"/>
        <v>4</v>
      </c>
      <c r="BM41" s="9">
        <f t="shared" si="5"/>
        <v>13248.576000000001</v>
      </c>
      <c r="BN41" s="1"/>
      <c r="BO41" s="1"/>
      <c r="BP41" s="1"/>
      <c r="BQ41" s="1"/>
      <c r="BR41" s="1"/>
      <c r="BS41" s="1"/>
      <c r="BT41" s="1"/>
      <c r="BU41" s="1"/>
      <c r="BV41" s="1"/>
    </row>
    <row r="42" spans="1:74" ht="110.25" x14ac:dyDescent="0.25">
      <c r="A42" s="27" t="s">
        <v>71</v>
      </c>
      <c r="B42" s="161" t="s">
        <v>167</v>
      </c>
      <c r="C42" s="30" t="s">
        <v>72</v>
      </c>
      <c r="D42" s="30" t="s">
        <v>74</v>
      </c>
      <c r="E42" s="30" t="s">
        <v>75</v>
      </c>
      <c r="F42" s="182" t="s">
        <v>222</v>
      </c>
      <c r="G42" s="24" t="s">
        <v>174</v>
      </c>
      <c r="H42" s="33">
        <v>37</v>
      </c>
      <c r="I42" s="33">
        <v>157</v>
      </c>
      <c r="J42" s="33">
        <v>23</v>
      </c>
      <c r="K42" s="33">
        <v>0</v>
      </c>
      <c r="L42" s="36" t="s">
        <v>77</v>
      </c>
      <c r="M42" s="253" t="s">
        <v>184</v>
      </c>
      <c r="N42" s="254" t="s">
        <v>102</v>
      </c>
      <c r="O42" s="255">
        <v>1016</v>
      </c>
      <c r="P42" s="255" t="s">
        <v>80</v>
      </c>
      <c r="Q42" s="256">
        <v>5976</v>
      </c>
      <c r="R42" s="255" t="s">
        <v>82</v>
      </c>
      <c r="S42" s="33">
        <v>39600</v>
      </c>
      <c r="T42" s="33" t="s">
        <v>110</v>
      </c>
      <c r="U42" s="46" t="s">
        <v>90</v>
      </c>
      <c r="V42" s="46">
        <v>0</v>
      </c>
      <c r="W42" s="40" t="s">
        <v>121</v>
      </c>
      <c r="X42" s="254" t="s">
        <v>96</v>
      </c>
      <c r="Y42" s="38" t="s">
        <v>97</v>
      </c>
      <c r="Z42" s="40">
        <v>0</v>
      </c>
      <c r="AA42" s="53">
        <v>0</v>
      </c>
      <c r="AB42" s="40">
        <v>0</v>
      </c>
      <c r="AC42" s="52">
        <v>0</v>
      </c>
      <c r="AD42" s="299">
        <v>0</v>
      </c>
      <c r="AE42" s="300">
        <v>0</v>
      </c>
      <c r="AF42" s="245">
        <f t="shared" si="0"/>
        <v>0</v>
      </c>
      <c r="AG42" s="245">
        <f t="shared" si="0"/>
        <v>0</v>
      </c>
      <c r="AH42" s="8">
        <v>1</v>
      </c>
      <c r="AI42" s="8" t="s">
        <v>129</v>
      </c>
      <c r="AJ42" s="8">
        <v>0</v>
      </c>
      <c r="AK42" s="8">
        <v>0</v>
      </c>
      <c r="AL42" s="8">
        <v>0</v>
      </c>
      <c r="AM42" s="8">
        <v>0</v>
      </c>
      <c r="AN42" s="8">
        <f t="shared" si="6"/>
        <v>1</v>
      </c>
      <c r="AO42" s="8" t="s">
        <v>129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8">
        <v>0</v>
      </c>
      <c r="AV42" s="8">
        <v>0</v>
      </c>
      <c r="AW42" s="8">
        <f t="shared" si="12"/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f t="shared" si="2"/>
        <v>0</v>
      </c>
      <c r="BF42" s="9">
        <f t="shared" si="14"/>
        <v>1</v>
      </c>
      <c r="BG42" s="9" t="s">
        <v>129</v>
      </c>
      <c r="BH42" s="9">
        <f t="shared" si="9"/>
        <v>2</v>
      </c>
      <c r="BI42" s="9">
        <f t="shared" si="7"/>
        <v>218064</v>
      </c>
      <c r="BJ42" s="9">
        <f t="shared" si="10"/>
        <v>3</v>
      </c>
      <c r="BK42" s="9">
        <f t="shared" si="4"/>
        <v>261676.79999999999</v>
      </c>
      <c r="BL42" s="9">
        <f t="shared" si="11"/>
        <v>4</v>
      </c>
      <c r="BM42" s="9">
        <f t="shared" si="5"/>
        <v>314012.15999999997</v>
      </c>
      <c r="BN42" s="1"/>
      <c r="BO42" s="1"/>
      <c r="BP42" s="1"/>
      <c r="BQ42" s="1"/>
      <c r="BR42" s="1"/>
      <c r="BS42" s="1"/>
      <c r="BT42" s="1"/>
      <c r="BU42" s="1"/>
      <c r="BV42" s="1"/>
    </row>
    <row r="43" spans="1:74" ht="110.25" x14ac:dyDescent="0.25">
      <c r="A43" s="27" t="s">
        <v>71</v>
      </c>
      <c r="B43" s="161" t="s">
        <v>167</v>
      </c>
      <c r="C43" s="30" t="s">
        <v>73</v>
      </c>
      <c r="D43" s="30"/>
      <c r="E43" s="30" t="s">
        <v>76</v>
      </c>
      <c r="F43" s="182" t="s">
        <v>223</v>
      </c>
      <c r="G43" s="24" t="s">
        <v>175</v>
      </c>
      <c r="H43" s="33">
        <v>37</v>
      </c>
      <c r="I43" s="33">
        <v>157</v>
      </c>
      <c r="J43" s="33">
        <v>23</v>
      </c>
      <c r="K43" s="33">
        <v>0</v>
      </c>
      <c r="L43" s="36" t="s">
        <v>77</v>
      </c>
      <c r="M43" s="253" t="s">
        <v>185</v>
      </c>
      <c r="N43" s="254" t="s">
        <v>78</v>
      </c>
      <c r="O43" s="255">
        <v>31</v>
      </c>
      <c r="P43" s="255" t="s">
        <v>81</v>
      </c>
      <c r="Q43" s="256">
        <v>540</v>
      </c>
      <c r="R43" s="255" t="s">
        <v>82</v>
      </c>
      <c r="S43" s="33">
        <v>0</v>
      </c>
      <c r="T43" s="33">
        <v>0</v>
      </c>
      <c r="U43" s="46" t="s">
        <v>90</v>
      </c>
      <c r="V43" s="46">
        <v>0</v>
      </c>
      <c r="W43" s="40" t="s">
        <v>95</v>
      </c>
      <c r="X43" s="254" t="s">
        <v>96</v>
      </c>
      <c r="Y43" s="39" t="s">
        <v>122</v>
      </c>
      <c r="Z43" s="49">
        <v>0</v>
      </c>
      <c r="AA43" s="53">
        <v>0</v>
      </c>
      <c r="AB43" s="40">
        <v>0</v>
      </c>
      <c r="AC43" s="53">
        <v>0</v>
      </c>
      <c r="AD43" s="301">
        <v>0</v>
      </c>
      <c r="AE43" s="300">
        <v>0</v>
      </c>
      <c r="AF43" s="245">
        <v>0</v>
      </c>
      <c r="AG43" s="245">
        <f t="shared" si="0"/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f t="shared" si="6"/>
        <v>0</v>
      </c>
      <c r="AO43" s="8">
        <f t="shared" si="6"/>
        <v>0</v>
      </c>
      <c r="AP43" s="8">
        <v>0</v>
      </c>
      <c r="AQ43" s="8">
        <v>0</v>
      </c>
      <c r="AR43" s="8">
        <v>0</v>
      </c>
      <c r="AS43" s="8">
        <v>0</v>
      </c>
      <c r="AT43" s="8">
        <v>0</v>
      </c>
      <c r="AU43" s="8">
        <v>0</v>
      </c>
      <c r="AV43" s="8">
        <v>0</v>
      </c>
      <c r="AW43" s="8">
        <f t="shared" si="12"/>
        <v>0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  <c r="BC43" s="8">
        <v>0</v>
      </c>
      <c r="BD43" s="8">
        <v>0</v>
      </c>
      <c r="BE43" s="8">
        <f t="shared" si="2"/>
        <v>0</v>
      </c>
      <c r="BF43" s="9">
        <v>0</v>
      </c>
      <c r="BG43" s="9">
        <v>0</v>
      </c>
      <c r="BH43" s="9">
        <f t="shared" si="9"/>
        <v>1</v>
      </c>
      <c r="BI43" s="9">
        <f t="shared" si="7"/>
        <v>0</v>
      </c>
      <c r="BJ43" s="9">
        <f t="shared" si="10"/>
        <v>2</v>
      </c>
      <c r="BK43" s="9">
        <f t="shared" si="4"/>
        <v>0</v>
      </c>
      <c r="BL43" s="9">
        <f t="shared" si="11"/>
        <v>3</v>
      </c>
      <c r="BM43" s="9">
        <f t="shared" si="5"/>
        <v>0</v>
      </c>
      <c r="BN43" s="1"/>
      <c r="BO43" s="1"/>
      <c r="BP43" s="1"/>
      <c r="BQ43" s="1"/>
      <c r="BR43" s="1"/>
      <c r="BS43" s="1"/>
      <c r="BT43" s="1"/>
      <c r="BU43" s="1"/>
      <c r="BV43" s="1"/>
    </row>
    <row r="44" spans="1:74" ht="110.25" x14ac:dyDescent="0.25">
      <c r="A44" s="27" t="s">
        <v>71</v>
      </c>
      <c r="B44" s="161" t="s">
        <v>167</v>
      </c>
      <c r="C44" s="30" t="s">
        <v>73</v>
      </c>
      <c r="D44" s="30"/>
      <c r="E44" s="30" t="s">
        <v>76</v>
      </c>
      <c r="F44" s="182" t="s">
        <v>224</v>
      </c>
      <c r="G44" s="24" t="s">
        <v>98</v>
      </c>
      <c r="H44" s="33">
        <v>37</v>
      </c>
      <c r="I44" s="33">
        <v>157</v>
      </c>
      <c r="J44" s="33">
        <v>23</v>
      </c>
      <c r="K44" s="33">
        <v>0</v>
      </c>
      <c r="L44" s="36" t="s">
        <v>77</v>
      </c>
      <c r="M44" s="257">
        <v>8</v>
      </c>
      <c r="N44" s="254" t="s">
        <v>79</v>
      </c>
      <c r="O44" s="255">
        <v>32</v>
      </c>
      <c r="P44" s="255" t="s">
        <v>81</v>
      </c>
      <c r="Q44" s="256">
        <v>541</v>
      </c>
      <c r="R44" s="255" t="s">
        <v>82</v>
      </c>
      <c r="S44" s="33">
        <v>0</v>
      </c>
      <c r="T44" s="43">
        <v>0</v>
      </c>
      <c r="U44" s="46" t="s">
        <v>90</v>
      </c>
      <c r="V44" s="46">
        <v>0</v>
      </c>
      <c r="W44" s="40" t="s">
        <v>95</v>
      </c>
      <c r="X44" s="254" t="s">
        <v>96</v>
      </c>
      <c r="Y44" s="40" t="s">
        <v>123</v>
      </c>
      <c r="Z44" s="49">
        <v>0</v>
      </c>
      <c r="AA44" s="40">
        <v>0</v>
      </c>
      <c r="AB44" s="40">
        <v>0</v>
      </c>
      <c r="AC44" s="53">
        <v>0</v>
      </c>
      <c r="AD44" s="33">
        <v>0</v>
      </c>
      <c r="AE44" s="40">
        <v>0</v>
      </c>
      <c r="AF44" s="245">
        <v>0</v>
      </c>
      <c r="AG44" s="245">
        <f t="shared" si="0"/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f t="shared" si="6"/>
        <v>0</v>
      </c>
      <c r="AO44" s="8">
        <f t="shared" si="6"/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f t="shared" si="12"/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f t="shared" si="2"/>
        <v>0</v>
      </c>
      <c r="BF44" s="9">
        <v>0</v>
      </c>
      <c r="BG44" s="9">
        <v>0</v>
      </c>
      <c r="BH44" s="9">
        <f t="shared" si="9"/>
        <v>1</v>
      </c>
      <c r="BI44" s="9">
        <f t="shared" si="7"/>
        <v>0</v>
      </c>
      <c r="BJ44" s="9">
        <f t="shared" si="10"/>
        <v>2</v>
      </c>
      <c r="BK44" s="9">
        <f t="shared" si="4"/>
        <v>0</v>
      </c>
      <c r="BL44" s="9">
        <f t="shared" si="11"/>
        <v>3</v>
      </c>
      <c r="BM44" s="9">
        <f t="shared" si="5"/>
        <v>0</v>
      </c>
      <c r="BN44" s="1"/>
      <c r="BO44" s="1"/>
      <c r="BP44" s="1"/>
      <c r="BQ44" s="1"/>
      <c r="BR44" s="1"/>
      <c r="BS44" s="1"/>
      <c r="BT44" s="1"/>
      <c r="BU44" s="1"/>
      <c r="BV44" s="1"/>
    </row>
    <row r="45" spans="1:74" ht="15.75" x14ac:dyDescent="0.25">
      <c r="A45" s="27"/>
      <c r="B45" s="161"/>
      <c r="C45" s="30"/>
      <c r="D45" s="30"/>
      <c r="E45" s="30"/>
      <c r="F45" s="30"/>
      <c r="G45" s="24"/>
      <c r="H45" s="33"/>
      <c r="I45" s="33"/>
      <c r="J45" s="33"/>
      <c r="K45" s="33"/>
      <c r="L45" s="36"/>
      <c r="M45" s="257"/>
      <c r="N45" s="254"/>
      <c r="O45" s="255"/>
      <c r="P45" s="255"/>
      <c r="Q45" s="256"/>
      <c r="R45" s="255"/>
      <c r="S45" s="33"/>
      <c r="T45" s="32"/>
      <c r="U45" s="46"/>
      <c r="V45" s="46"/>
      <c r="W45" s="40"/>
      <c r="X45" s="254"/>
      <c r="Y45" s="40"/>
      <c r="Z45" s="177">
        <v>0</v>
      </c>
      <c r="AA45" s="178">
        <v>0</v>
      </c>
      <c r="AB45" s="178">
        <v>0</v>
      </c>
      <c r="AC45" s="179">
        <v>0</v>
      </c>
      <c r="AD45" s="33">
        <v>3</v>
      </c>
      <c r="AE45" s="40" t="s">
        <v>130</v>
      </c>
      <c r="AF45" s="245">
        <v>3</v>
      </c>
      <c r="AG45" s="245" t="s">
        <v>130</v>
      </c>
      <c r="AH45" s="180">
        <v>4</v>
      </c>
      <c r="AI45" s="180" t="s">
        <v>131</v>
      </c>
      <c r="AJ45" s="180">
        <v>0</v>
      </c>
      <c r="AK45" s="180">
        <v>0</v>
      </c>
      <c r="AL45" s="180">
        <v>5</v>
      </c>
      <c r="AM45" s="180">
        <v>0</v>
      </c>
      <c r="AN45" s="180">
        <v>9</v>
      </c>
      <c r="AO45" s="180" t="s">
        <v>131</v>
      </c>
      <c r="AP45" s="180">
        <v>7</v>
      </c>
      <c r="AQ45" s="180" t="s">
        <v>132</v>
      </c>
      <c r="AR45" s="180">
        <v>0</v>
      </c>
      <c r="AS45" s="180">
        <v>0</v>
      </c>
      <c r="AT45" s="180">
        <v>0</v>
      </c>
      <c r="AU45" s="180">
        <v>0</v>
      </c>
      <c r="AV45" s="180">
        <v>7</v>
      </c>
      <c r="AW45" s="180" t="s">
        <v>132</v>
      </c>
      <c r="AX45" s="180">
        <v>0</v>
      </c>
      <c r="AY45" s="180">
        <v>0</v>
      </c>
      <c r="AZ45" s="180">
        <v>0</v>
      </c>
      <c r="BA45" s="180">
        <v>0</v>
      </c>
      <c r="BB45" s="180">
        <v>0</v>
      </c>
      <c r="BC45" s="180">
        <v>0</v>
      </c>
      <c r="BD45" s="180">
        <v>0</v>
      </c>
      <c r="BE45" s="180">
        <v>0</v>
      </c>
      <c r="BF45" s="181">
        <v>19</v>
      </c>
      <c r="BG45" s="181" t="s">
        <v>133</v>
      </c>
      <c r="BH45" s="181">
        <v>20</v>
      </c>
      <c r="BI45" s="181">
        <v>2004000</v>
      </c>
      <c r="BJ45" s="181">
        <v>21</v>
      </c>
      <c r="BK45" s="181">
        <v>2404800</v>
      </c>
      <c r="BL45" s="181">
        <v>22</v>
      </c>
      <c r="BM45" s="181">
        <v>2885760</v>
      </c>
      <c r="BN45" s="1"/>
      <c r="BO45" s="1"/>
      <c r="BP45" s="1"/>
      <c r="BQ45" s="1"/>
      <c r="BR45" s="1"/>
      <c r="BS45" s="1"/>
      <c r="BT45" s="1"/>
      <c r="BU45" s="1"/>
      <c r="BV45" s="1"/>
    </row>
    <row r="46" spans="1:74" x14ac:dyDescent="0.25">
      <c r="A46" s="169" t="s">
        <v>199</v>
      </c>
      <c r="B46" s="170" t="s">
        <v>197</v>
      </c>
      <c r="C46" s="171" t="s">
        <v>198</v>
      </c>
      <c r="D46" s="171" t="s">
        <v>198</v>
      </c>
      <c r="E46" s="171" t="s">
        <v>199</v>
      </c>
      <c r="F46" s="171" t="s">
        <v>199</v>
      </c>
      <c r="G46" s="172" t="s">
        <v>199</v>
      </c>
      <c r="H46" s="173" t="s">
        <v>199</v>
      </c>
      <c r="I46" s="173" t="s">
        <v>199</v>
      </c>
      <c r="J46" s="173" t="s">
        <v>199</v>
      </c>
      <c r="K46" s="173" t="s">
        <v>199</v>
      </c>
      <c r="L46" s="174" t="s">
        <v>199</v>
      </c>
      <c r="M46" s="258" t="s">
        <v>199</v>
      </c>
      <c r="N46" s="259" t="s">
        <v>199</v>
      </c>
      <c r="O46" s="260" t="s">
        <v>199</v>
      </c>
      <c r="P46" s="260" t="s">
        <v>199</v>
      </c>
      <c r="Q46" s="261" t="s">
        <v>199</v>
      </c>
      <c r="R46" s="260" t="s">
        <v>199</v>
      </c>
      <c r="S46" s="173" t="s">
        <v>199</v>
      </c>
      <c r="T46" s="173" t="s">
        <v>199</v>
      </c>
      <c r="U46" s="176" t="s">
        <v>199</v>
      </c>
      <c r="V46" s="176" t="s">
        <v>199</v>
      </c>
      <c r="W46" s="175" t="s">
        <v>199</v>
      </c>
      <c r="X46" s="259" t="s">
        <v>199</v>
      </c>
      <c r="Y46" s="175" t="s">
        <v>199</v>
      </c>
      <c r="Z46" s="103" t="s">
        <v>199</v>
      </c>
      <c r="AA46" s="175" t="s">
        <v>199</v>
      </c>
      <c r="AB46" s="175" t="s">
        <v>199</v>
      </c>
      <c r="AC46" s="175" t="s">
        <v>199</v>
      </c>
      <c r="AD46" s="302" t="s">
        <v>199</v>
      </c>
      <c r="AE46" s="302" t="s">
        <v>199</v>
      </c>
      <c r="AF46" s="311" t="s">
        <v>199</v>
      </c>
      <c r="AG46" s="311" t="s">
        <v>199</v>
      </c>
      <c r="AH46" s="172" t="s">
        <v>199</v>
      </c>
      <c r="AI46" s="172" t="s">
        <v>199</v>
      </c>
      <c r="AJ46" s="172" t="s">
        <v>199</v>
      </c>
      <c r="AK46" s="172" t="s">
        <v>199</v>
      </c>
      <c r="AL46" s="172" t="s">
        <v>199</v>
      </c>
      <c r="AM46" s="172" t="s">
        <v>199</v>
      </c>
      <c r="AN46" s="172" t="s">
        <v>199</v>
      </c>
      <c r="AO46" s="172" t="s">
        <v>199</v>
      </c>
      <c r="AP46" s="172" t="s">
        <v>199</v>
      </c>
      <c r="AQ46" s="172" t="s">
        <v>199</v>
      </c>
      <c r="AR46" s="172" t="s">
        <v>199</v>
      </c>
      <c r="AS46" s="172" t="s">
        <v>199</v>
      </c>
      <c r="AT46" s="172" t="s">
        <v>199</v>
      </c>
      <c r="AU46" s="172" t="s">
        <v>199</v>
      </c>
      <c r="AV46" s="172" t="s">
        <v>199</v>
      </c>
      <c r="AW46" s="172" t="s">
        <v>199</v>
      </c>
      <c r="AX46" s="172" t="s">
        <v>199</v>
      </c>
      <c r="AY46" s="172" t="s">
        <v>199</v>
      </c>
      <c r="AZ46" s="172" t="s">
        <v>199</v>
      </c>
      <c r="BA46" s="172" t="s">
        <v>199</v>
      </c>
      <c r="BB46" s="172" t="s">
        <v>199</v>
      </c>
      <c r="BC46" s="172" t="s">
        <v>199</v>
      </c>
      <c r="BD46" s="172" t="s">
        <v>199</v>
      </c>
      <c r="BE46" s="172" t="s">
        <v>199</v>
      </c>
      <c r="BF46" s="170" t="s">
        <v>199</v>
      </c>
      <c r="BG46" s="170" t="s">
        <v>199</v>
      </c>
      <c r="BH46" s="170" t="s">
        <v>199</v>
      </c>
      <c r="BI46" s="170" t="s">
        <v>199</v>
      </c>
      <c r="BJ46" s="170" t="s">
        <v>199</v>
      </c>
      <c r="BK46" s="170" t="s">
        <v>199</v>
      </c>
      <c r="BL46" s="170" t="s">
        <v>199</v>
      </c>
      <c r="BM46" s="170" t="s">
        <v>199</v>
      </c>
      <c r="BN46" s="1"/>
      <c r="BO46" s="1"/>
      <c r="BP46" s="1"/>
      <c r="BQ46" s="1"/>
      <c r="BR46" s="1"/>
      <c r="BS46" s="1"/>
      <c r="BT46" s="1"/>
      <c r="BU46" s="1"/>
      <c r="BV46" s="1"/>
    </row>
    <row r="47" spans="1:74" ht="110.25" x14ac:dyDescent="0.25">
      <c r="A47" s="55" t="s">
        <v>71</v>
      </c>
      <c r="B47" s="161" t="s">
        <v>168</v>
      </c>
      <c r="C47" s="57" t="s">
        <v>72</v>
      </c>
      <c r="D47" s="57" t="s">
        <v>74</v>
      </c>
      <c r="E47" s="57" t="s">
        <v>75</v>
      </c>
      <c r="F47" s="182" t="s">
        <v>224</v>
      </c>
      <c r="G47" s="24" t="s">
        <v>98</v>
      </c>
      <c r="H47" s="65">
        <v>37</v>
      </c>
      <c r="I47" s="65">
        <v>157</v>
      </c>
      <c r="J47" s="65">
        <v>23</v>
      </c>
      <c r="K47" s="65">
        <v>0</v>
      </c>
      <c r="L47" s="59" t="s">
        <v>77</v>
      </c>
      <c r="M47" s="262" t="s">
        <v>99</v>
      </c>
      <c r="N47" s="263" t="s">
        <v>134</v>
      </c>
      <c r="O47" s="264">
        <v>1016</v>
      </c>
      <c r="P47" s="265" t="s">
        <v>80</v>
      </c>
      <c r="Q47" s="266">
        <v>5976</v>
      </c>
      <c r="R47" s="267" t="s">
        <v>82</v>
      </c>
      <c r="S47" s="69">
        <v>31110</v>
      </c>
      <c r="T47" s="72" t="s">
        <v>85</v>
      </c>
      <c r="U47" s="77" t="s">
        <v>90</v>
      </c>
      <c r="V47" s="85">
        <v>0</v>
      </c>
      <c r="W47" s="89" t="s">
        <v>135</v>
      </c>
      <c r="X47" s="291" t="s">
        <v>96</v>
      </c>
      <c r="Y47" s="95" t="s">
        <v>97</v>
      </c>
      <c r="Z47" s="113">
        <v>0</v>
      </c>
      <c r="AA47" s="114">
        <v>0</v>
      </c>
      <c r="AB47" s="115">
        <v>0</v>
      </c>
      <c r="AC47" s="116">
        <v>0</v>
      </c>
      <c r="AD47" s="303">
        <v>0</v>
      </c>
      <c r="AE47" s="304">
        <v>0</v>
      </c>
      <c r="AF47" s="312">
        <f t="shared" ref="AF47:AG76" si="15">SUM(Z47+AB47+AD47)</f>
        <v>0</v>
      </c>
      <c r="AG47" s="313">
        <f t="shared" si="15"/>
        <v>0</v>
      </c>
      <c r="AH47" s="117">
        <v>0</v>
      </c>
      <c r="AI47" s="118">
        <v>0</v>
      </c>
      <c r="AJ47" s="119">
        <v>0</v>
      </c>
      <c r="AK47" s="120">
        <v>0</v>
      </c>
      <c r="AL47" s="121">
        <v>0</v>
      </c>
      <c r="AM47" s="120">
        <v>0</v>
      </c>
      <c r="AN47" s="122">
        <f>SUM(AH47+AJ47+AL47)</f>
        <v>0</v>
      </c>
      <c r="AO47" s="123">
        <f>SUM(AI47+AK47+AM47)</f>
        <v>0</v>
      </c>
      <c r="AP47" s="121">
        <v>1</v>
      </c>
      <c r="AQ47" s="120">
        <v>204000</v>
      </c>
      <c r="AR47" s="121">
        <v>1</v>
      </c>
      <c r="AS47" s="120">
        <v>204000</v>
      </c>
      <c r="AT47" s="121">
        <v>1</v>
      </c>
      <c r="AU47" s="120">
        <v>204000</v>
      </c>
      <c r="AV47" s="122">
        <f>SUM(AP47+AR47+AT47)</f>
        <v>3</v>
      </c>
      <c r="AW47" s="123">
        <f>SUM(AQ47+AS47+AU47)</f>
        <v>612000</v>
      </c>
      <c r="AX47" s="121">
        <v>0</v>
      </c>
      <c r="AY47" s="120">
        <v>0</v>
      </c>
      <c r="AZ47" s="120">
        <v>0</v>
      </c>
      <c r="BA47" s="120">
        <v>0</v>
      </c>
      <c r="BB47" s="121">
        <v>0</v>
      </c>
      <c r="BC47" s="120">
        <v>0</v>
      </c>
      <c r="BD47" s="124">
        <v>0</v>
      </c>
      <c r="BE47" s="125">
        <f t="shared" ref="BE47:BE76" si="16">SUM(AY47+BA47+BC47)</f>
        <v>0</v>
      </c>
      <c r="BF47" s="126">
        <f t="shared" ref="BF47:BG76" si="17">SUM(AF47+AN47+AV47+BD47)</f>
        <v>3</v>
      </c>
      <c r="BG47" s="127">
        <f t="shared" si="17"/>
        <v>612000</v>
      </c>
      <c r="BH47" s="128">
        <f t="shared" si="9"/>
        <v>4</v>
      </c>
      <c r="BI47" s="129">
        <f t="shared" si="7"/>
        <v>734400</v>
      </c>
      <c r="BJ47" s="128">
        <f t="shared" si="10"/>
        <v>5</v>
      </c>
      <c r="BK47" s="129">
        <f t="shared" si="4"/>
        <v>881280</v>
      </c>
      <c r="BL47" s="128">
        <f t="shared" si="11"/>
        <v>6</v>
      </c>
      <c r="BM47" s="129">
        <f t="shared" si="5"/>
        <v>1057536</v>
      </c>
      <c r="BN47" s="1"/>
      <c r="BO47" s="1"/>
      <c r="BP47" s="1"/>
      <c r="BQ47" s="1"/>
      <c r="BR47" s="1"/>
      <c r="BS47" s="1"/>
      <c r="BT47" s="1"/>
      <c r="BU47" s="1"/>
      <c r="BV47" s="1"/>
    </row>
    <row r="48" spans="1:74" ht="110.25" x14ac:dyDescent="0.25">
      <c r="A48" s="56" t="s">
        <v>71</v>
      </c>
      <c r="B48" s="161" t="s">
        <v>168</v>
      </c>
      <c r="C48" s="58" t="s">
        <v>72</v>
      </c>
      <c r="D48" s="58" t="s">
        <v>74</v>
      </c>
      <c r="E48" s="58" t="s">
        <v>75</v>
      </c>
      <c r="F48" s="182" t="s">
        <v>225</v>
      </c>
      <c r="G48" s="24" t="s">
        <v>98</v>
      </c>
      <c r="H48" s="64">
        <v>37</v>
      </c>
      <c r="I48" s="64">
        <v>157</v>
      </c>
      <c r="J48" s="64">
        <v>23</v>
      </c>
      <c r="K48" s="64">
        <v>0</v>
      </c>
      <c r="L48" s="60" t="s">
        <v>77</v>
      </c>
      <c r="M48" s="268" t="s">
        <v>99</v>
      </c>
      <c r="N48" s="269" t="s">
        <v>134</v>
      </c>
      <c r="O48" s="270">
        <v>1016</v>
      </c>
      <c r="P48" s="271" t="s">
        <v>80</v>
      </c>
      <c r="Q48" s="272">
        <v>5976</v>
      </c>
      <c r="R48" s="273" t="s">
        <v>82</v>
      </c>
      <c r="S48" s="66">
        <v>39200</v>
      </c>
      <c r="T48" s="108" t="s">
        <v>88</v>
      </c>
      <c r="U48" s="78" t="s">
        <v>90</v>
      </c>
      <c r="V48" s="78">
        <v>0</v>
      </c>
      <c r="W48" s="90" t="s">
        <v>136</v>
      </c>
      <c r="X48" s="292" t="s">
        <v>96</v>
      </c>
      <c r="Y48" s="96" t="s">
        <v>97</v>
      </c>
      <c r="Z48" s="130">
        <v>0</v>
      </c>
      <c r="AA48" s="131">
        <v>0</v>
      </c>
      <c r="AB48" s="130">
        <v>0</v>
      </c>
      <c r="AC48" s="131">
        <v>0</v>
      </c>
      <c r="AD48" s="130">
        <v>1</v>
      </c>
      <c r="AE48" s="131">
        <v>736560</v>
      </c>
      <c r="AF48" s="314">
        <f t="shared" si="15"/>
        <v>1</v>
      </c>
      <c r="AG48" s="315">
        <f t="shared" si="15"/>
        <v>736560</v>
      </c>
      <c r="AH48" s="132">
        <v>0</v>
      </c>
      <c r="AI48" s="131">
        <v>0</v>
      </c>
      <c r="AJ48" s="133">
        <v>0</v>
      </c>
      <c r="AK48" s="134">
        <v>0</v>
      </c>
      <c r="AL48" s="135">
        <v>0</v>
      </c>
      <c r="AM48" s="136">
        <v>0</v>
      </c>
      <c r="AN48" s="124">
        <f t="shared" ref="AN48:AO76" si="18">SUM(AH48+AJ48+AL48)</f>
        <v>0</v>
      </c>
      <c r="AO48" s="125">
        <f t="shared" si="18"/>
        <v>0</v>
      </c>
      <c r="AP48" s="135">
        <v>0</v>
      </c>
      <c r="AQ48" s="136">
        <v>0</v>
      </c>
      <c r="AR48" s="135">
        <v>0</v>
      </c>
      <c r="AS48" s="136">
        <v>0</v>
      </c>
      <c r="AT48" s="135">
        <v>0</v>
      </c>
      <c r="AU48" s="136">
        <v>0</v>
      </c>
      <c r="AV48" s="124">
        <f>SUM(AP48+AR48+AT48)</f>
        <v>0</v>
      </c>
      <c r="AW48" s="125">
        <f>SUM(AQ48+AS48+AU48)</f>
        <v>0</v>
      </c>
      <c r="AX48" s="135">
        <v>0</v>
      </c>
      <c r="AY48" s="136">
        <v>0</v>
      </c>
      <c r="AZ48" s="136">
        <v>0</v>
      </c>
      <c r="BA48" s="136">
        <v>0</v>
      </c>
      <c r="BB48" s="135">
        <v>0</v>
      </c>
      <c r="BC48" s="136">
        <v>0</v>
      </c>
      <c r="BD48" s="124">
        <v>0</v>
      </c>
      <c r="BE48" s="125">
        <f t="shared" si="16"/>
        <v>0</v>
      </c>
      <c r="BF48" s="126">
        <f t="shared" si="17"/>
        <v>1</v>
      </c>
      <c r="BG48" s="127">
        <f t="shared" si="17"/>
        <v>736560</v>
      </c>
      <c r="BH48" s="128">
        <f t="shared" si="9"/>
        <v>2</v>
      </c>
      <c r="BI48" s="129">
        <f t="shared" si="7"/>
        <v>883872</v>
      </c>
      <c r="BJ48" s="128">
        <f t="shared" si="10"/>
        <v>3</v>
      </c>
      <c r="BK48" s="129">
        <f t="shared" si="4"/>
        <v>1060646.3999999999</v>
      </c>
      <c r="BL48" s="128">
        <f t="shared" si="11"/>
        <v>4</v>
      </c>
      <c r="BM48" s="129">
        <f t="shared" si="5"/>
        <v>1272775.6799999999</v>
      </c>
      <c r="BN48" s="1"/>
      <c r="BO48" s="1"/>
      <c r="BP48" s="1"/>
      <c r="BQ48" s="1"/>
      <c r="BR48" s="1"/>
      <c r="BS48" s="1"/>
      <c r="BT48" s="1"/>
      <c r="BU48" s="1"/>
      <c r="BV48" s="1"/>
    </row>
    <row r="49" spans="1:74" ht="110.25" x14ac:dyDescent="0.25">
      <c r="A49" s="56" t="s">
        <v>71</v>
      </c>
      <c r="B49" s="161" t="s">
        <v>168</v>
      </c>
      <c r="C49" s="58" t="s">
        <v>72</v>
      </c>
      <c r="D49" s="58" t="s">
        <v>74</v>
      </c>
      <c r="E49" s="58" t="s">
        <v>75</v>
      </c>
      <c r="F49" s="182" t="s">
        <v>226</v>
      </c>
      <c r="G49" s="24" t="s">
        <v>98</v>
      </c>
      <c r="H49" s="64">
        <v>37</v>
      </c>
      <c r="I49" s="64">
        <v>157</v>
      </c>
      <c r="J49" s="64">
        <v>23</v>
      </c>
      <c r="K49" s="64">
        <v>0</v>
      </c>
      <c r="L49" s="60" t="s">
        <v>77</v>
      </c>
      <c r="M49" s="268" t="s">
        <v>99</v>
      </c>
      <c r="N49" s="274" t="s">
        <v>134</v>
      </c>
      <c r="O49" s="264">
        <v>1016</v>
      </c>
      <c r="P49" s="265" t="s">
        <v>80</v>
      </c>
      <c r="Q49" s="275">
        <v>5976</v>
      </c>
      <c r="R49" s="276" t="s">
        <v>82</v>
      </c>
      <c r="S49" s="67" t="s">
        <v>137</v>
      </c>
      <c r="T49" s="73" t="s">
        <v>89</v>
      </c>
      <c r="U49" s="79" t="s">
        <v>90</v>
      </c>
      <c r="V49" s="79">
        <v>0</v>
      </c>
      <c r="W49" s="89" t="s">
        <v>138</v>
      </c>
      <c r="X49" s="291" t="s">
        <v>96</v>
      </c>
      <c r="Y49" s="97" t="s">
        <v>97</v>
      </c>
      <c r="Z49" s="119">
        <v>0</v>
      </c>
      <c r="AA49" s="118">
        <v>0</v>
      </c>
      <c r="AB49" s="119">
        <v>0</v>
      </c>
      <c r="AC49" s="118">
        <v>0</v>
      </c>
      <c r="AD49" s="119">
        <v>1</v>
      </c>
      <c r="AE49" s="118">
        <v>10937641.109999999</v>
      </c>
      <c r="AF49" s="316">
        <f t="shared" si="15"/>
        <v>1</v>
      </c>
      <c r="AG49" s="317">
        <f t="shared" si="15"/>
        <v>10937641.109999999</v>
      </c>
      <c r="AH49" s="121">
        <v>0</v>
      </c>
      <c r="AI49" s="120">
        <v>0</v>
      </c>
      <c r="AJ49" s="121">
        <v>0</v>
      </c>
      <c r="AK49" s="136">
        <v>0</v>
      </c>
      <c r="AL49" s="135">
        <v>0</v>
      </c>
      <c r="AM49" s="136">
        <v>0</v>
      </c>
      <c r="AN49" s="124">
        <f t="shared" si="18"/>
        <v>0</v>
      </c>
      <c r="AO49" s="125">
        <f t="shared" si="18"/>
        <v>0</v>
      </c>
      <c r="AP49" s="135">
        <v>0</v>
      </c>
      <c r="AQ49" s="136">
        <v>0</v>
      </c>
      <c r="AR49" s="135">
        <v>0</v>
      </c>
      <c r="AS49" s="136">
        <v>1</v>
      </c>
      <c r="AT49" s="135">
        <v>0</v>
      </c>
      <c r="AU49" s="136">
        <v>0</v>
      </c>
      <c r="AV49" s="124">
        <f>SUM(AP49+AR49+AT49)</f>
        <v>0</v>
      </c>
      <c r="AW49" s="125">
        <v>0</v>
      </c>
      <c r="AX49" s="135">
        <v>0</v>
      </c>
      <c r="AY49" s="136">
        <v>0</v>
      </c>
      <c r="AZ49" s="136">
        <v>0</v>
      </c>
      <c r="BA49" s="136">
        <v>0</v>
      </c>
      <c r="BB49" s="135">
        <v>0</v>
      </c>
      <c r="BC49" s="136">
        <v>0</v>
      </c>
      <c r="BD49" s="124">
        <v>0</v>
      </c>
      <c r="BE49" s="125">
        <f t="shared" si="16"/>
        <v>0</v>
      </c>
      <c r="BF49" s="126">
        <f t="shared" si="17"/>
        <v>1</v>
      </c>
      <c r="BG49" s="127">
        <f t="shared" si="17"/>
        <v>10937641.109999999</v>
      </c>
      <c r="BH49" s="128">
        <f t="shared" si="9"/>
        <v>2</v>
      </c>
      <c r="BI49" s="129">
        <f t="shared" si="7"/>
        <v>13125169.331999999</v>
      </c>
      <c r="BJ49" s="128">
        <f t="shared" si="10"/>
        <v>3</v>
      </c>
      <c r="BK49" s="129">
        <f t="shared" si="4"/>
        <v>15750203.198399998</v>
      </c>
      <c r="BL49" s="128">
        <f t="shared" si="11"/>
        <v>4</v>
      </c>
      <c r="BM49" s="129">
        <f t="shared" si="5"/>
        <v>18900243.838079996</v>
      </c>
      <c r="BN49" s="1"/>
      <c r="BO49" s="1"/>
      <c r="BP49" s="1"/>
      <c r="BQ49" s="1"/>
      <c r="BR49" s="1"/>
      <c r="BS49" s="1"/>
      <c r="BT49" s="1"/>
      <c r="BU49" s="1"/>
      <c r="BV49" s="1"/>
    </row>
    <row r="50" spans="1:74" ht="110.25" x14ac:dyDescent="0.25">
      <c r="A50" s="56" t="s">
        <v>71</v>
      </c>
      <c r="B50" s="161" t="s">
        <v>168</v>
      </c>
      <c r="C50" s="58" t="s">
        <v>72</v>
      </c>
      <c r="D50" s="58" t="s">
        <v>74</v>
      </c>
      <c r="E50" s="58" t="s">
        <v>75</v>
      </c>
      <c r="F50" s="182" t="s">
        <v>227</v>
      </c>
      <c r="G50" s="24" t="s">
        <v>98</v>
      </c>
      <c r="H50" s="64">
        <v>37</v>
      </c>
      <c r="I50" s="64">
        <v>157</v>
      </c>
      <c r="J50" s="64">
        <v>23</v>
      </c>
      <c r="K50" s="64">
        <v>0</v>
      </c>
      <c r="L50" s="60" t="s">
        <v>77</v>
      </c>
      <c r="M50" s="268" t="s">
        <v>99</v>
      </c>
      <c r="N50" s="269" t="s">
        <v>134</v>
      </c>
      <c r="O50" s="277">
        <v>1016</v>
      </c>
      <c r="P50" s="278" t="s">
        <v>80</v>
      </c>
      <c r="Q50" s="279">
        <v>5976</v>
      </c>
      <c r="R50" s="280" t="s">
        <v>82</v>
      </c>
      <c r="S50" s="68">
        <v>51220</v>
      </c>
      <c r="T50" s="74" t="s">
        <v>139</v>
      </c>
      <c r="U50" s="80" t="s">
        <v>90</v>
      </c>
      <c r="V50" s="80">
        <v>0</v>
      </c>
      <c r="W50" s="91" t="s">
        <v>140</v>
      </c>
      <c r="X50" s="293" t="s">
        <v>96</v>
      </c>
      <c r="Y50" s="98" t="s">
        <v>97</v>
      </c>
      <c r="Z50" s="137">
        <v>0</v>
      </c>
      <c r="AA50" s="131">
        <v>0</v>
      </c>
      <c r="AB50" s="130">
        <v>0</v>
      </c>
      <c r="AC50" s="131">
        <v>0</v>
      </c>
      <c r="AD50" s="130">
        <v>0</v>
      </c>
      <c r="AE50" s="305">
        <v>0</v>
      </c>
      <c r="AF50" s="318">
        <f t="shared" si="15"/>
        <v>0</v>
      </c>
      <c r="AG50" s="319">
        <v>0</v>
      </c>
      <c r="AH50" s="135">
        <v>0</v>
      </c>
      <c r="AI50" s="136">
        <v>0</v>
      </c>
      <c r="AJ50" s="135">
        <v>0</v>
      </c>
      <c r="AK50" s="136">
        <v>0</v>
      </c>
      <c r="AL50" s="135">
        <v>0</v>
      </c>
      <c r="AM50" s="136">
        <v>0</v>
      </c>
      <c r="AN50" s="124">
        <f t="shared" si="18"/>
        <v>0</v>
      </c>
      <c r="AO50" s="125">
        <f t="shared" si="18"/>
        <v>0</v>
      </c>
      <c r="AP50" s="135">
        <v>1</v>
      </c>
      <c r="AQ50" s="136">
        <v>216000</v>
      </c>
      <c r="AR50" s="135">
        <v>1</v>
      </c>
      <c r="AS50" s="136">
        <v>216000</v>
      </c>
      <c r="AT50" s="135">
        <v>1</v>
      </c>
      <c r="AU50" s="136">
        <v>216000</v>
      </c>
      <c r="AV50" s="124">
        <f>SUM(AP50+AR50+AT50)</f>
        <v>3</v>
      </c>
      <c r="AW50" s="125">
        <f t="shared" ref="AW50:AW76" si="19">SUM(AQ50+AS50+AU50)</f>
        <v>648000</v>
      </c>
      <c r="AX50" s="135">
        <v>0</v>
      </c>
      <c r="AY50" s="136">
        <v>0</v>
      </c>
      <c r="AZ50" s="136">
        <v>0</v>
      </c>
      <c r="BA50" s="136">
        <v>0</v>
      </c>
      <c r="BB50" s="135">
        <v>0</v>
      </c>
      <c r="BC50" s="136">
        <v>0</v>
      </c>
      <c r="BD50" s="124">
        <v>0</v>
      </c>
      <c r="BE50" s="125">
        <f t="shared" si="16"/>
        <v>0</v>
      </c>
      <c r="BF50" s="126">
        <f t="shared" si="17"/>
        <v>3</v>
      </c>
      <c r="BG50" s="127">
        <f t="shared" si="17"/>
        <v>648000</v>
      </c>
      <c r="BH50" s="128">
        <f t="shared" si="9"/>
        <v>4</v>
      </c>
      <c r="BI50" s="129">
        <f t="shared" si="7"/>
        <v>777600</v>
      </c>
      <c r="BJ50" s="128">
        <f t="shared" si="10"/>
        <v>5</v>
      </c>
      <c r="BK50" s="129">
        <f t="shared" si="4"/>
        <v>933120</v>
      </c>
      <c r="BL50" s="128">
        <f t="shared" si="11"/>
        <v>6</v>
      </c>
      <c r="BM50" s="129">
        <f t="shared" si="5"/>
        <v>1119744</v>
      </c>
      <c r="BN50" s="1"/>
      <c r="BO50" s="1"/>
      <c r="BP50" s="1"/>
      <c r="BQ50" s="1"/>
      <c r="BR50" s="1"/>
      <c r="BS50" s="1"/>
      <c r="BT50" s="1"/>
      <c r="BU50" s="1"/>
      <c r="BV50" s="1"/>
    </row>
    <row r="51" spans="1:74" ht="110.25" x14ac:dyDescent="0.25">
      <c r="A51" s="56" t="s">
        <v>71</v>
      </c>
      <c r="B51" s="161" t="s">
        <v>168</v>
      </c>
      <c r="C51" s="58" t="s">
        <v>72</v>
      </c>
      <c r="D51" s="58" t="s">
        <v>74</v>
      </c>
      <c r="E51" s="58" t="s">
        <v>75</v>
      </c>
      <c r="F51" s="182" t="s">
        <v>228</v>
      </c>
      <c r="G51" s="24" t="s">
        <v>98</v>
      </c>
      <c r="H51" s="64">
        <v>37</v>
      </c>
      <c r="I51" s="64">
        <v>157</v>
      </c>
      <c r="J51" s="64">
        <v>23</v>
      </c>
      <c r="K51" s="64">
        <v>0</v>
      </c>
      <c r="L51" s="60" t="s">
        <v>77</v>
      </c>
      <c r="M51" s="268" t="s">
        <v>99</v>
      </c>
      <c r="N51" s="269" t="s">
        <v>134</v>
      </c>
      <c r="O51" s="270">
        <v>1016</v>
      </c>
      <c r="P51" s="271" t="s">
        <v>80</v>
      </c>
      <c r="Q51" s="281">
        <v>5976</v>
      </c>
      <c r="R51" s="282" t="s">
        <v>82</v>
      </c>
      <c r="S51" s="109">
        <v>51221</v>
      </c>
      <c r="T51" s="93" t="s">
        <v>139</v>
      </c>
      <c r="U51" s="110" t="s">
        <v>90</v>
      </c>
      <c r="V51" s="138">
        <v>0</v>
      </c>
      <c r="W51" s="91" t="s">
        <v>141</v>
      </c>
      <c r="X51" s="293" t="s">
        <v>96</v>
      </c>
      <c r="Y51" s="139" t="s">
        <v>97</v>
      </c>
      <c r="Z51" s="140">
        <v>0</v>
      </c>
      <c r="AA51" s="118">
        <v>0</v>
      </c>
      <c r="AB51" s="119">
        <v>0</v>
      </c>
      <c r="AC51" s="118">
        <v>0</v>
      </c>
      <c r="AD51" s="119">
        <v>0</v>
      </c>
      <c r="AE51" s="306">
        <v>0</v>
      </c>
      <c r="AF51" s="320">
        <f t="shared" si="15"/>
        <v>0</v>
      </c>
      <c r="AG51" s="321">
        <v>0</v>
      </c>
      <c r="AH51" s="141">
        <v>0</v>
      </c>
      <c r="AI51" s="142">
        <v>0</v>
      </c>
      <c r="AJ51" s="135">
        <v>0</v>
      </c>
      <c r="AK51" s="136">
        <v>0</v>
      </c>
      <c r="AL51" s="135">
        <v>0</v>
      </c>
      <c r="AM51" s="136">
        <v>0</v>
      </c>
      <c r="AN51" s="124">
        <f t="shared" si="18"/>
        <v>0</v>
      </c>
      <c r="AO51" s="125">
        <f t="shared" si="18"/>
        <v>0</v>
      </c>
      <c r="AP51" s="135">
        <v>1</v>
      </c>
      <c r="AQ51" s="136">
        <v>408000</v>
      </c>
      <c r="AR51" s="135">
        <v>1</v>
      </c>
      <c r="AS51" s="136">
        <v>408000</v>
      </c>
      <c r="AT51" s="135">
        <v>1</v>
      </c>
      <c r="AU51" s="136">
        <v>408000</v>
      </c>
      <c r="AV51" s="124">
        <f>SUM(AP51+AR51+AT51)</f>
        <v>3</v>
      </c>
      <c r="AW51" s="125">
        <f t="shared" si="19"/>
        <v>1224000</v>
      </c>
      <c r="AX51" s="135">
        <v>0</v>
      </c>
      <c r="AY51" s="136">
        <v>0</v>
      </c>
      <c r="AZ51" s="136">
        <v>0</v>
      </c>
      <c r="BA51" s="136">
        <v>0</v>
      </c>
      <c r="BB51" s="135">
        <v>0</v>
      </c>
      <c r="BC51" s="136">
        <v>0</v>
      </c>
      <c r="BD51" s="124">
        <v>0</v>
      </c>
      <c r="BE51" s="125">
        <f t="shared" si="16"/>
        <v>0</v>
      </c>
      <c r="BF51" s="126">
        <f t="shared" si="17"/>
        <v>3</v>
      </c>
      <c r="BG51" s="127">
        <f t="shared" si="17"/>
        <v>1224000</v>
      </c>
      <c r="BH51" s="128">
        <f t="shared" si="9"/>
        <v>4</v>
      </c>
      <c r="BI51" s="129">
        <f t="shared" si="7"/>
        <v>1468800</v>
      </c>
      <c r="BJ51" s="128">
        <f t="shared" si="10"/>
        <v>5</v>
      </c>
      <c r="BK51" s="129">
        <f t="shared" si="4"/>
        <v>1762560</v>
      </c>
      <c r="BL51" s="128">
        <f t="shared" si="11"/>
        <v>6</v>
      </c>
      <c r="BM51" s="129">
        <f t="shared" si="5"/>
        <v>2115072</v>
      </c>
      <c r="BN51" s="1"/>
      <c r="BO51" s="1"/>
      <c r="BP51" s="1"/>
      <c r="BQ51" s="1"/>
      <c r="BR51" s="1"/>
      <c r="BS51" s="1"/>
      <c r="BT51" s="1"/>
      <c r="BU51" s="1"/>
      <c r="BV51" s="1"/>
    </row>
    <row r="52" spans="1:74" ht="110.25" x14ac:dyDescent="0.25">
      <c r="A52" s="56" t="s">
        <v>71</v>
      </c>
      <c r="B52" s="161" t="s">
        <v>167</v>
      </c>
      <c r="C52" s="58" t="s">
        <v>72</v>
      </c>
      <c r="D52" s="58" t="s">
        <v>74</v>
      </c>
      <c r="E52" s="58" t="s">
        <v>75</v>
      </c>
      <c r="F52" s="182" t="s">
        <v>229</v>
      </c>
      <c r="G52" s="24" t="s">
        <v>98</v>
      </c>
      <c r="H52" s="64">
        <v>37</v>
      </c>
      <c r="I52" s="64">
        <v>157</v>
      </c>
      <c r="J52" s="64">
        <v>23</v>
      </c>
      <c r="K52" s="64">
        <v>0</v>
      </c>
      <c r="L52" s="60" t="s">
        <v>77</v>
      </c>
      <c r="M52" s="268">
        <v>2</v>
      </c>
      <c r="N52" s="274" t="s">
        <v>142</v>
      </c>
      <c r="O52" s="283">
        <v>1016</v>
      </c>
      <c r="P52" s="267" t="s">
        <v>80</v>
      </c>
      <c r="Q52" s="284">
        <v>5976</v>
      </c>
      <c r="R52" s="285" t="s">
        <v>82</v>
      </c>
      <c r="S52" s="70">
        <v>32200</v>
      </c>
      <c r="T52" s="75" t="s">
        <v>105</v>
      </c>
      <c r="U52" s="81" t="s">
        <v>90</v>
      </c>
      <c r="V52" s="86">
        <v>0</v>
      </c>
      <c r="W52" s="92" t="s">
        <v>143</v>
      </c>
      <c r="X52" s="294" t="s">
        <v>96</v>
      </c>
      <c r="Y52" s="99" t="s">
        <v>97</v>
      </c>
      <c r="Z52" s="143">
        <v>0</v>
      </c>
      <c r="AA52" s="144">
        <v>0</v>
      </c>
      <c r="AB52" s="143">
        <v>0</v>
      </c>
      <c r="AC52" s="144">
        <v>0</v>
      </c>
      <c r="AD52" s="143">
        <v>0</v>
      </c>
      <c r="AE52" s="145">
        <v>0</v>
      </c>
      <c r="AF52" s="322">
        <f t="shared" si="15"/>
        <v>0</v>
      </c>
      <c r="AG52" s="323">
        <f>SUM(AA52+AC52+AE52)</f>
        <v>0</v>
      </c>
      <c r="AH52" s="143">
        <v>1</v>
      </c>
      <c r="AI52" s="145">
        <v>58300</v>
      </c>
      <c r="AJ52" s="146">
        <v>0</v>
      </c>
      <c r="AK52" s="136">
        <v>0</v>
      </c>
      <c r="AL52" s="135">
        <v>0</v>
      </c>
      <c r="AM52" s="136">
        <v>0</v>
      </c>
      <c r="AN52" s="124">
        <f t="shared" si="18"/>
        <v>1</v>
      </c>
      <c r="AO52" s="125">
        <f t="shared" si="18"/>
        <v>58300</v>
      </c>
      <c r="AP52" s="135">
        <v>0</v>
      </c>
      <c r="AQ52" s="136">
        <v>0</v>
      </c>
      <c r="AR52" s="135">
        <v>0</v>
      </c>
      <c r="AS52" s="136">
        <v>0</v>
      </c>
      <c r="AT52" s="135">
        <v>0</v>
      </c>
      <c r="AU52" s="136">
        <v>0</v>
      </c>
      <c r="AV52" s="124">
        <v>0</v>
      </c>
      <c r="AW52" s="125">
        <f t="shared" si="19"/>
        <v>0</v>
      </c>
      <c r="AX52" s="135">
        <v>0</v>
      </c>
      <c r="AY52" s="136">
        <v>0</v>
      </c>
      <c r="AZ52" s="136">
        <v>0</v>
      </c>
      <c r="BA52" s="136">
        <v>0</v>
      </c>
      <c r="BB52" s="135">
        <v>0</v>
      </c>
      <c r="BC52" s="136">
        <v>0</v>
      </c>
      <c r="BD52" s="124">
        <v>0</v>
      </c>
      <c r="BE52" s="125">
        <f t="shared" si="16"/>
        <v>0</v>
      </c>
      <c r="BF52" s="126">
        <f t="shared" si="17"/>
        <v>1</v>
      </c>
      <c r="BG52" s="127">
        <f t="shared" si="17"/>
        <v>58300</v>
      </c>
      <c r="BH52" s="128">
        <f t="shared" si="9"/>
        <v>2</v>
      </c>
      <c r="BI52" s="129">
        <f t="shared" si="7"/>
        <v>69960</v>
      </c>
      <c r="BJ52" s="128">
        <f t="shared" si="10"/>
        <v>3</v>
      </c>
      <c r="BK52" s="129">
        <f t="shared" si="4"/>
        <v>83952</v>
      </c>
      <c r="BL52" s="128">
        <f t="shared" si="11"/>
        <v>4</v>
      </c>
      <c r="BM52" s="129">
        <f t="shared" si="5"/>
        <v>100742.39999999999</v>
      </c>
      <c r="BN52" s="1"/>
      <c r="BO52" s="1"/>
      <c r="BP52" s="1"/>
      <c r="BQ52" s="1"/>
      <c r="BR52" s="1"/>
      <c r="BS52" s="1"/>
      <c r="BT52" s="1"/>
      <c r="BU52" s="1"/>
      <c r="BV52" s="1"/>
    </row>
    <row r="53" spans="1:74" ht="110.25" x14ac:dyDescent="0.25">
      <c r="A53" s="56" t="s">
        <v>71</v>
      </c>
      <c r="B53" s="161" t="s">
        <v>167</v>
      </c>
      <c r="C53" s="58" t="s">
        <v>72</v>
      </c>
      <c r="D53" s="58" t="s">
        <v>74</v>
      </c>
      <c r="E53" s="58" t="s">
        <v>75</v>
      </c>
      <c r="F53" s="182" t="s">
        <v>230</v>
      </c>
      <c r="G53" s="24" t="s">
        <v>98</v>
      </c>
      <c r="H53" s="64">
        <v>37</v>
      </c>
      <c r="I53" s="64">
        <v>157</v>
      </c>
      <c r="J53" s="64">
        <v>23</v>
      </c>
      <c r="K53" s="64">
        <v>0</v>
      </c>
      <c r="L53" s="60" t="s">
        <v>77</v>
      </c>
      <c r="M53" s="268">
        <v>2</v>
      </c>
      <c r="N53" s="274" t="s">
        <v>142</v>
      </c>
      <c r="O53" s="286">
        <v>1016</v>
      </c>
      <c r="P53" s="287" t="s">
        <v>80</v>
      </c>
      <c r="Q53" s="288">
        <v>5976</v>
      </c>
      <c r="R53" s="289" t="s">
        <v>82</v>
      </c>
      <c r="S53" s="71">
        <v>32201</v>
      </c>
      <c r="T53" s="76" t="s">
        <v>105</v>
      </c>
      <c r="U53" s="82" t="s">
        <v>90</v>
      </c>
      <c r="V53" s="87">
        <v>0</v>
      </c>
      <c r="W53" s="94" t="s">
        <v>144</v>
      </c>
      <c r="X53" s="295" t="s">
        <v>96</v>
      </c>
      <c r="Y53" s="94" t="s">
        <v>97</v>
      </c>
      <c r="Z53" s="147">
        <v>0</v>
      </c>
      <c r="AA53" s="148">
        <v>0</v>
      </c>
      <c r="AB53" s="147">
        <v>0</v>
      </c>
      <c r="AC53" s="148">
        <v>0</v>
      </c>
      <c r="AD53" s="147">
        <v>0</v>
      </c>
      <c r="AE53" s="149">
        <v>0</v>
      </c>
      <c r="AF53" s="324">
        <f t="shared" si="15"/>
        <v>0</v>
      </c>
      <c r="AG53" s="325">
        <f>SUM(AA53+AC53+AE53)</f>
        <v>0</v>
      </c>
      <c r="AH53" s="147">
        <v>1</v>
      </c>
      <c r="AI53" s="149">
        <v>110000</v>
      </c>
      <c r="AJ53" s="146">
        <v>0</v>
      </c>
      <c r="AK53" s="136">
        <v>0</v>
      </c>
      <c r="AL53" s="135">
        <v>0</v>
      </c>
      <c r="AM53" s="136">
        <v>0</v>
      </c>
      <c r="AN53" s="124">
        <f t="shared" si="18"/>
        <v>1</v>
      </c>
      <c r="AO53" s="125">
        <f t="shared" si="18"/>
        <v>110000</v>
      </c>
      <c r="AP53" s="135">
        <v>0</v>
      </c>
      <c r="AQ53" s="136">
        <v>0</v>
      </c>
      <c r="AR53" s="135">
        <v>0</v>
      </c>
      <c r="AS53" s="136">
        <v>0</v>
      </c>
      <c r="AT53" s="135">
        <v>0</v>
      </c>
      <c r="AU53" s="136">
        <v>0</v>
      </c>
      <c r="AV53" s="124">
        <v>0</v>
      </c>
      <c r="AW53" s="125">
        <f t="shared" si="19"/>
        <v>0</v>
      </c>
      <c r="AX53" s="135">
        <v>0</v>
      </c>
      <c r="AY53" s="136">
        <v>0</v>
      </c>
      <c r="AZ53" s="136">
        <v>0</v>
      </c>
      <c r="BA53" s="136">
        <v>0</v>
      </c>
      <c r="BB53" s="135">
        <v>0</v>
      </c>
      <c r="BC53" s="136">
        <v>0</v>
      </c>
      <c r="BD53" s="124">
        <v>0</v>
      </c>
      <c r="BE53" s="125">
        <f t="shared" si="16"/>
        <v>0</v>
      </c>
      <c r="BF53" s="126">
        <f t="shared" si="17"/>
        <v>1</v>
      </c>
      <c r="BG53" s="127">
        <f t="shared" si="17"/>
        <v>110000</v>
      </c>
      <c r="BH53" s="128">
        <f t="shared" si="9"/>
        <v>2</v>
      </c>
      <c r="BI53" s="129">
        <f t="shared" si="7"/>
        <v>132000</v>
      </c>
      <c r="BJ53" s="128">
        <f t="shared" si="10"/>
        <v>3</v>
      </c>
      <c r="BK53" s="129">
        <f t="shared" si="4"/>
        <v>158400</v>
      </c>
      <c r="BL53" s="128">
        <f t="shared" si="11"/>
        <v>4</v>
      </c>
      <c r="BM53" s="129">
        <f t="shared" si="5"/>
        <v>190080</v>
      </c>
      <c r="BN53" s="1"/>
      <c r="BO53" s="1"/>
      <c r="BP53" s="1"/>
      <c r="BQ53" s="1"/>
      <c r="BR53" s="1"/>
      <c r="BS53" s="1"/>
      <c r="BT53" s="1"/>
      <c r="BU53" s="1"/>
      <c r="BV53" s="1"/>
    </row>
    <row r="54" spans="1:74" ht="110.25" x14ac:dyDescent="0.25">
      <c r="A54" s="56" t="s">
        <v>71</v>
      </c>
      <c r="B54" s="161" t="s">
        <v>167</v>
      </c>
      <c r="C54" s="58" t="s">
        <v>72</v>
      </c>
      <c r="D54" s="58" t="s">
        <v>74</v>
      </c>
      <c r="E54" s="58" t="s">
        <v>75</v>
      </c>
      <c r="F54" s="182" t="s">
        <v>231</v>
      </c>
      <c r="G54" s="24" t="s">
        <v>98</v>
      </c>
      <c r="H54" s="64">
        <v>37</v>
      </c>
      <c r="I54" s="64">
        <v>157</v>
      </c>
      <c r="J54" s="64">
        <v>23</v>
      </c>
      <c r="K54" s="64">
        <v>0</v>
      </c>
      <c r="L54" s="60" t="s">
        <v>77</v>
      </c>
      <c r="M54" s="268">
        <v>2</v>
      </c>
      <c r="N54" s="274" t="s">
        <v>142</v>
      </c>
      <c r="O54" s="286">
        <v>1016</v>
      </c>
      <c r="P54" s="286" t="s">
        <v>80</v>
      </c>
      <c r="Q54" s="290">
        <v>5976</v>
      </c>
      <c r="R54" s="287" t="s">
        <v>82</v>
      </c>
      <c r="S54" s="65">
        <v>32300</v>
      </c>
      <c r="T54" s="65" t="s">
        <v>86</v>
      </c>
      <c r="U54" s="83" t="s">
        <v>90</v>
      </c>
      <c r="V54" s="83">
        <v>0</v>
      </c>
      <c r="W54" s="61" t="s">
        <v>94</v>
      </c>
      <c r="X54" s="263" t="s">
        <v>96</v>
      </c>
      <c r="Y54" s="61" t="s">
        <v>97</v>
      </c>
      <c r="Z54" s="121">
        <v>0</v>
      </c>
      <c r="AA54" s="120">
        <v>0</v>
      </c>
      <c r="AB54" s="121">
        <v>0</v>
      </c>
      <c r="AC54" s="120">
        <v>0</v>
      </c>
      <c r="AD54" s="121">
        <v>1</v>
      </c>
      <c r="AE54" s="120">
        <v>660000</v>
      </c>
      <c r="AF54" s="316">
        <f t="shared" si="15"/>
        <v>1</v>
      </c>
      <c r="AG54" s="317">
        <f>SUM(AA54+AC54+AE54)</f>
        <v>660000</v>
      </c>
      <c r="AH54" s="121">
        <v>0</v>
      </c>
      <c r="AI54" s="120">
        <v>0</v>
      </c>
      <c r="AJ54" s="135">
        <v>0</v>
      </c>
      <c r="AK54" s="136">
        <v>0</v>
      </c>
      <c r="AL54" s="135">
        <v>0</v>
      </c>
      <c r="AM54" s="136">
        <v>0</v>
      </c>
      <c r="AN54" s="124">
        <f t="shared" si="18"/>
        <v>0</v>
      </c>
      <c r="AO54" s="125">
        <f t="shared" si="18"/>
        <v>0</v>
      </c>
      <c r="AP54" s="135">
        <v>0</v>
      </c>
      <c r="AQ54" s="136">
        <v>0</v>
      </c>
      <c r="AR54" s="135">
        <v>0</v>
      </c>
      <c r="AS54" s="136">
        <v>0</v>
      </c>
      <c r="AT54" s="135">
        <v>0</v>
      </c>
      <c r="AU54" s="136">
        <v>0</v>
      </c>
      <c r="AV54" s="124">
        <v>0</v>
      </c>
      <c r="AW54" s="125">
        <f t="shared" si="19"/>
        <v>0</v>
      </c>
      <c r="AX54" s="135">
        <v>0</v>
      </c>
      <c r="AY54" s="136">
        <v>0</v>
      </c>
      <c r="AZ54" s="136">
        <v>0</v>
      </c>
      <c r="BA54" s="136">
        <v>0</v>
      </c>
      <c r="BB54" s="135">
        <v>0</v>
      </c>
      <c r="BC54" s="136">
        <v>0</v>
      </c>
      <c r="BD54" s="124">
        <v>0</v>
      </c>
      <c r="BE54" s="125">
        <f t="shared" si="16"/>
        <v>0</v>
      </c>
      <c r="BF54" s="126">
        <f t="shared" si="17"/>
        <v>1</v>
      </c>
      <c r="BG54" s="127">
        <f t="shared" si="17"/>
        <v>660000</v>
      </c>
      <c r="BH54" s="128">
        <f t="shared" si="9"/>
        <v>2</v>
      </c>
      <c r="BI54" s="129">
        <f t="shared" si="7"/>
        <v>792000</v>
      </c>
      <c r="BJ54" s="128">
        <f t="shared" si="10"/>
        <v>3</v>
      </c>
      <c r="BK54" s="129">
        <f t="shared" si="4"/>
        <v>950400</v>
      </c>
      <c r="BL54" s="128">
        <f t="shared" si="11"/>
        <v>4</v>
      </c>
      <c r="BM54" s="129">
        <f t="shared" si="5"/>
        <v>1140480</v>
      </c>
      <c r="BN54" s="1"/>
      <c r="BO54" s="1"/>
      <c r="BP54" s="1"/>
      <c r="BQ54" s="1"/>
      <c r="BR54" s="1"/>
      <c r="BS54" s="1"/>
      <c r="BT54" s="1"/>
      <c r="BU54" s="1"/>
      <c r="BV54" s="1"/>
    </row>
    <row r="55" spans="1:74" ht="110.25" x14ac:dyDescent="0.25">
      <c r="A55" s="56" t="s">
        <v>71</v>
      </c>
      <c r="B55" s="161" t="s">
        <v>167</v>
      </c>
      <c r="C55" s="58" t="s">
        <v>72</v>
      </c>
      <c r="D55" s="58" t="s">
        <v>74</v>
      </c>
      <c r="E55" s="58" t="s">
        <v>75</v>
      </c>
      <c r="F55" s="182" t="s">
        <v>232</v>
      </c>
      <c r="G55" s="24" t="s">
        <v>98</v>
      </c>
      <c r="H55" s="64">
        <v>37</v>
      </c>
      <c r="I55" s="64">
        <v>157</v>
      </c>
      <c r="J55" s="64">
        <v>23</v>
      </c>
      <c r="K55" s="64">
        <v>0</v>
      </c>
      <c r="L55" s="60" t="s">
        <v>77</v>
      </c>
      <c r="M55" s="268">
        <v>2</v>
      </c>
      <c r="N55" s="274" t="s">
        <v>142</v>
      </c>
      <c r="O55" s="286">
        <v>1016</v>
      </c>
      <c r="P55" s="286" t="s">
        <v>80</v>
      </c>
      <c r="Q55" s="290">
        <v>5976</v>
      </c>
      <c r="R55" s="286" t="s">
        <v>82</v>
      </c>
      <c r="S55" s="64">
        <v>35500</v>
      </c>
      <c r="T55" s="64" t="s">
        <v>87</v>
      </c>
      <c r="U55" s="84" t="s">
        <v>90</v>
      </c>
      <c r="V55" s="84">
        <v>0</v>
      </c>
      <c r="W55" s="63" t="s">
        <v>145</v>
      </c>
      <c r="X55" s="274" t="s">
        <v>96</v>
      </c>
      <c r="Y55" s="63" t="s">
        <v>97</v>
      </c>
      <c r="Z55" s="63">
        <v>0</v>
      </c>
      <c r="AA55" s="63">
        <v>0</v>
      </c>
      <c r="AB55" s="63">
        <v>0</v>
      </c>
      <c r="AC55" s="63">
        <v>0</v>
      </c>
      <c r="AD55" s="135">
        <v>1</v>
      </c>
      <c r="AE55" s="136">
        <v>176000</v>
      </c>
      <c r="AF55" s="326">
        <f t="shared" si="15"/>
        <v>1</v>
      </c>
      <c r="AG55" s="319">
        <f>SUM(AA55+AC55+AE55)</f>
        <v>176000</v>
      </c>
      <c r="AH55" s="63">
        <v>0</v>
      </c>
      <c r="AI55" s="150">
        <v>0</v>
      </c>
      <c r="AJ55" s="63">
        <v>0</v>
      </c>
      <c r="AK55" s="150">
        <v>0</v>
      </c>
      <c r="AL55" s="63">
        <v>0</v>
      </c>
      <c r="AM55" s="150">
        <v>0</v>
      </c>
      <c r="AN55" s="151">
        <f t="shared" si="18"/>
        <v>0</v>
      </c>
      <c r="AO55" s="152">
        <f t="shared" si="18"/>
        <v>0</v>
      </c>
      <c r="AP55" s="63">
        <v>0</v>
      </c>
      <c r="AQ55" s="63">
        <v>0</v>
      </c>
      <c r="AR55" s="63">
        <v>0</v>
      </c>
      <c r="AS55" s="63">
        <v>0</v>
      </c>
      <c r="AT55" s="63">
        <v>0</v>
      </c>
      <c r="AU55" s="150">
        <v>0</v>
      </c>
      <c r="AV55" s="151">
        <v>0</v>
      </c>
      <c r="AW55" s="152">
        <f t="shared" si="19"/>
        <v>0</v>
      </c>
      <c r="AX55" s="63">
        <v>0</v>
      </c>
      <c r="AY55" s="63">
        <v>0</v>
      </c>
      <c r="AZ55" s="63">
        <v>0</v>
      </c>
      <c r="BA55" s="63">
        <v>0</v>
      </c>
      <c r="BB55" s="63">
        <v>0</v>
      </c>
      <c r="BC55" s="63">
        <v>0</v>
      </c>
      <c r="BD55" s="151">
        <v>0</v>
      </c>
      <c r="BE55" s="152">
        <f t="shared" si="16"/>
        <v>0</v>
      </c>
      <c r="BF55" s="153">
        <f t="shared" si="17"/>
        <v>1</v>
      </c>
      <c r="BG55" s="127">
        <f t="shared" si="17"/>
        <v>176000</v>
      </c>
      <c r="BH55" s="128">
        <f t="shared" si="9"/>
        <v>2</v>
      </c>
      <c r="BI55" s="129">
        <f t="shared" si="7"/>
        <v>211200</v>
      </c>
      <c r="BJ55" s="128">
        <f t="shared" si="10"/>
        <v>3</v>
      </c>
      <c r="BK55" s="129">
        <f t="shared" si="4"/>
        <v>253440</v>
      </c>
      <c r="BL55" s="128">
        <f t="shared" si="11"/>
        <v>4</v>
      </c>
      <c r="BM55" s="129">
        <f t="shared" si="5"/>
        <v>304128</v>
      </c>
      <c r="BN55" s="1"/>
      <c r="BO55" s="1"/>
      <c r="BP55" s="1"/>
      <c r="BQ55" s="1"/>
      <c r="BR55" s="1"/>
      <c r="BS55" s="1"/>
      <c r="BT55" s="1"/>
      <c r="BU55" s="1"/>
      <c r="BV55" s="1"/>
    </row>
    <row r="56" spans="1:74" ht="110.25" x14ac:dyDescent="0.25">
      <c r="A56" s="56" t="s">
        <v>71</v>
      </c>
      <c r="B56" s="161" t="s">
        <v>167</v>
      </c>
      <c r="C56" s="58" t="s">
        <v>72</v>
      </c>
      <c r="D56" s="58" t="s">
        <v>74</v>
      </c>
      <c r="E56" s="58" t="s">
        <v>75</v>
      </c>
      <c r="F56" s="182" t="s">
        <v>233</v>
      </c>
      <c r="G56" s="24" t="s">
        <v>98</v>
      </c>
      <c r="H56" s="64">
        <v>37</v>
      </c>
      <c r="I56" s="64">
        <v>157</v>
      </c>
      <c r="J56" s="64">
        <v>23</v>
      </c>
      <c r="K56" s="64">
        <v>0</v>
      </c>
      <c r="L56" s="60" t="s">
        <v>77</v>
      </c>
      <c r="M56" s="268">
        <v>2</v>
      </c>
      <c r="N56" s="274" t="s">
        <v>142</v>
      </c>
      <c r="O56" s="286">
        <v>1016</v>
      </c>
      <c r="P56" s="286" t="s">
        <v>80</v>
      </c>
      <c r="Q56" s="290">
        <v>5976</v>
      </c>
      <c r="R56" s="286" t="s">
        <v>82</v>
      </c>
      <c r="S56" s="64">
        <v>35501</v>
      </c>
      <c r="T56" s="64" t="s">
        <v>87</v>
      </c>
      <c r="U56" s="84" t="s">
        <v>90</v>
      </c>
      <c r="V56" s="84">
        <v>0</v>
      </c>
      <c r="W56" s="63" t="s">
        <v>146</v>
      </c>
      <c r="X56" s="274" t="s">
        <v>96</v>
      </c>
      <c r="Y56" s="63" t="s">
        <v>97</v>
      </c>
      <c r="Z56" s="63">
        <v>0</v>
      </c>
      <c r="AA56" s="150">
        <v>0</v>
      </c>
      <c r="AB56" s="63">
        <v>0</v>
      </c>
      <c r="AC56" s="150">
        <v>0</v>
      </c>
      <c r="AD56" s="135">
        <v>1</v>
      </c>
      <c r="AE56" s="136">
        <v>108900</v>
      </c>
      <c r="AF56" s="274">
        <f t="shared" si="15"/>
        <v>1</v>
      </c>
      <c r="AG56" s="319">
        <f t="shared" si="15"/>
        <v>108900</v>
      </c>
      <c r="AH56" s="63">
        <v>0</v>
      </c>
      <c r="AI56" s="150">
        <v>0</v>
      </c>
      <c r="AJ56" s="63">
        <v>0</v>
      </c>
      <c r="AK56" s="150">
        <v>0</v>
      </c>
      <c r="AL56" s="63">
        <v>0</v>
      </c>
      <c r="AM56" s="150">
        <v>0</v>
      </c>
      <c r="AN56" s="151">
        <f t="shared" si="18"/>
        <v>0</v>
      </c>
      <c r="AO56" s="152">
        <f t="shared" si="18"/>
        <v>0</v>
      </c>
      <c r="AP56" s="63">
        <v>0</v>
      </c>
      <c r="AQ56" s="150">
        <v>0</v>
      </c>
      <c r="AR56" s="63">
        <v>0</v>
      </c>
      <c r="AS56" s="150">
        <v>0</v>
      </c>
      <c r="AT56" s="63">
        <v>0</v>
      </c>
      <c r="AU56" s="150">
        <v>0</v>
      </c>
      <c r="AV56" s="151">
        <v>0</v>
      </c>
      <c r="AW56" s="152">
        <f t="shared" si="19"/>
        <v>0</v>
      </c>
      <c r="AX56" s="63">
        <v>0</v>
      </c>
      <c r="AY56" s="150">
        <v>0</v>
      </c>
      <c r="AZ56" s="63">
        <v>0</v>
      </c>
      <c r="BA56" s="150">
        <v>0</v>
      </c>
      <c r="BB56" s="63">
        <v>0</v>
      </c>
      <c r="BC56" s="150">
        <v>0</v>
      </c>
      <c r="BD56" s="151">
        <v>0</v>
      </c>
      <c r="BE56" s="152">
        <f t="shared" si="16"/>
        <v>0</v>
      </c>
      <c r="BF56" s="153">
        <f t="shared" si="17"/>
        <v>1</v>
      </c>
      <c r="BG56" s="127">
        <f t="shared" si="17"/>
        <v>108900</v>
      </c>
      <c r="BH56" s="128">
        <f t="shared" si="9"/>
        <v>2</v>
      </c>
      <c r="BI56" s="129">
        <f t="shared" si="7"/>
        <v>130680</v>
      </c>
      <c r="BJ56" s="128">
        <f t="shared" si="10"/>
        <v>3</v>
      </c>
      <c r="BK56" s="129">
        <f t="shared" si="4"/>
        <v>156816</v>
      </c>
      <c r="BL56" s="128">
        <f t="shared" si="11"/>
        <v>4</v>
      </c>
      <c r="BM56" s="129">
        <f t="shared" si="5"/>
        <v>188179.19999999998</v>
      </c>
      <c r="BN56" s="1"/>
      <c r="BO56" s="1"/>
      <c r="BP56" s="1"/>
      <c r="BQ56" s="1"/>
      <c r="BR56" s="1"/>
      <c r="BS56" s="1"/>
      <c r="BT56" s="1"/>
      <c r="BU56" s="1"/>
      <c r="BV56" s="1"/>
    </row>
    <row r="57" spans="1:74" ht="110.25" x14ac:dyDescent="0.25">
      <c r="A57" s="56" t="s">
        <v>71</v>
      </c>
      <c r="B57" s="161" t="s">
        <v>167</v>
      </c>
      <c r="C57" s="58" t="s">
        <v>72</v>
      </c>
      <c r="D57" s="58" t="s">
        <v>74</v>
      </c>
      <c r="E57" s="58" t="s">
        <v>75</v>
      </c>
      <c r="F57" s="182" t="s">
        <v>234</v>
      </c>
      <c r="G57" s="24" t="s">
        <v>98</v>
      </c>
      <c r="H57" s="64">
        <v>37</v>
      </c>
      <c r="I57" s="64">
        <v>157</v>
      </c>
      <c r="J57" s="64">
        <v>23</v>
      </c>
      <c r="K57" s="64">
        <v>0</v>
      </c>
      <c r="L57" s="60" t="s">
        <v>77</v>
      </c>
      <c r="M57" s="268">
        <v>2</v>
      </c>
      <c r="N57" s="274" t="s">
        <v>142</v>
      </c>
      <c r="O57" s="286">
        <v>1016</v>
      </c>
      <c r="P57" s="286" t="s">
        <v>80</v>
      </c>
      <c r="Q57" s="290">
        <v>5976</v>
      </c>
      <c r="R57" s="286" t="s">
        <v>82</v>
      </c>
      <c r="S57" s="64">
        <v>39200</v>
      </c>
      <c r="T57" s="64" t="s">
        <v>88</v>
      </c>
      <c r="U57" s="84" t="s">
        <v>90</v>
      </c>
      <c r="V57" s="84">
        <v>0</v>
      </c>
      <c r="W57" s="63" t="s">
        <v>147</v>
      </c>
      <c r="X57" s="274" t="s">
        <v>96</v>
      </c>
      <c r="Y57" s="63" t="s">
        <v>97</v>
      </c>
      <c r="Z57" s="63">
        <v>0</v>
      </c>
      <c r="AA57" s="150">
        <v>0</v>
      </c>
      <c r="AB57" s="63">
        <v>0</v>
      </c>
      <c r="AC57" s="150">
        <v>0</v>
      </c>
      <c r="AD57" s="135">
        <v>0</v>
      </c>
      <c r="AE57" s="136">
        <v>0</v>
      </c>
      <c r="AF57" s="274">
        <f t="shared" si="15"/>
        <v>0</v>
      </c>
      <c r="AG57" s="319">
        <f t="shared" si="15"/>
        <v>0</v>
      </c>
      <c r="AH57" s="63">
        <v>1</v>
      </c>
      <c r="AI57" s="150">
        <v>1716000</v>
      </c>
      <c r="AJ57" s="63">
        <v>0</v>
      </c>
      <c r="AK57" s="150">
        <v>0</v>
      </c>
      <c r="AL57" s="63">
        <v>0</v>
      </c>
      <c r="AM57" s="150">
        <v>0</v>
      </c>
      <c r="AN57" s="151">
        <f t="shared" si="18"/>
        <v>1</v>
      </c>
      <c r="AO57" s="152">
        <f t="shared" si="18"/>
        <v>1716000</v>
      </c>
      <c r="AP57" s="63">
        <v>0</v>
      </c>
      <c r="AQ57" s="150">
        <v>0</v>
      </c>
      <c r="AR57" s="63">
        <v>0</v>
      </c>
      <c r="AS57" s="150">
        <v>0</v>
      </c>
      <c r="AT57" s="63">
        <v>0</v>
      </c>
      <c r="AU57" s="150">
        <v>0</v>
      </c>
      <c r="AV57" s="151">
        <v>0</v>
      </c>
      <c r="AW57" s="152">
        <f t="shared" si="19"/>
        <v>0</v>
      </c>
      <c r="AX57" s="63">
        <v>0</v>
      </c>
      <c r="AY57" s="150">
        <v>0</v>
      </c>
      <c r="AZ57" s="63">
        <v>0</v>
      </c>
      <c r="BA57" s="150">
        <v>0</v>
      </c>
      <c r="BB57" s="63">
        <v>0</v>
      </c>
      <c r="BC57" s="150">
        <v>0</v>
      </c>
      <c r="BD57" s="151">
        <v>0</v>
      </c>
      <c r="BE57" s="152">
        <f t="shared" si="16"/>
        <v>0</v>
      </c>
      <c r="BF57" s="153">
        <f t="shared" si="17"/>
        <v>1</v>
      </c>
      <c r="BG57" s="127">
        <f t="shared" si="17"/>
        <v>1716000</v>
      </c>
      <c r="BH57" s="128">
        <f t="shared" si="9"/>
        <v>2</v>
      </c>
      <c r="BI57" s="129">
        <f t="shared" si="7"/>
        <v>2059200</v>
      </c>
      <c r="BJ57" s="128">
        <f t="shared" si="10"/>
        <v>3</v>
      </c>
      <c r="BK57" s="129">
        <f t="shared" si="4"/>
        <v>2471040</v>
      </c>
      <c r="BL57" s="128">
        <f t="shared" si="11"/>
        <v>4</v>
      </c>
      <c r="BM57" s="129">
        <f t="shared" si="5"/>
        <v>2965248</v>
      </c>
      <c r="BN57" s="1"/>
      <c r="BO57" s="1"/>
      <c r="BP57" s="1"/>
      <c r="BQ57" s="1"/>
      <c r="BR57" s="1"/>
      <c r="BS57" s="1"/>
      <c r="BT57" s="1"/>
      <c r="BU57" s="1"/>
      <c r="BV57" s="1"/>
    </row>
    <row r="58" spans="1:74" ht="110.25" x14ac:dyDescent="0.25">
      <c r="A58" s="56" t="s">
        <v>71</v>
      </c>
      <c r="B58" s="161" t="s">
        <v>167</v>
      </c>
      <c r="C58" s="58" t="s">
        <v>72</v>
      </c>
      <c r="D58" s="58" t="s">
        <v>74</v>
      </c>
      <c r="E58" s="58" t="s">
        <v>75</v>
      </c>
      <c r="F58" s="182" t="s">
        <v>235</v>
      </c>
      <c r="G58" s="24" t="s">
        <v>98</v>
      </c>
      <c r="H58" s="64">
        <v>37</v>
      </c>
      <c r="I58" s="64">
        <v>157</v>
      </c>
      <c r="J58" s="64">
        <v>23</v>
      </c>
      <c r="K58" s="64">
        <v>0</v>
      </c>
      <c r="L58" s="60" t="s">
        <v>77</v>
      </c>
      <c r="M58" s="268">
        <v>2</v>
      </c>
      <c r="N58" s="274" t="s">
        <v>142</v>
      </c>
      <c r="O58" s="286">
        <v>1016</v>
      </c>
      <c r="P58" s="286" t="s">
        <v>80</v>
      </c>
      <c r="Q58" s="290">
        <v>5976</v>
      </c>
      <c r="R58" s="286" t="s">
        <v>82</v>
      </c>
      <c r="S58" s="64">
        <v>39201</v>
      </c>
      <c r="T58" s="64" t="s">
        <v>110</v>
      </c>
      <c r="U58" s="84" t="s">
        <v>90</v>
      </c>
      <c r="V58" s="84">
        <v>0</v>
      </c>
      <c r="W58" s="63" t="s">
        <v>148</v>
      </c>
      <c r="X58" s="274" t="s">
        <v>96</v>
      </c>
      <c r="Y58" s="63" t="s">
        <v>97</v>
      </c>
      <c r="Z58" s="63">
        <v>0</v>
      </c>
      <c r="AA58" s="150">
        <v>0</v>
      </c>
      <c r="AB58" s="63">
        <v>0</v>
      </c>
      <c r="AC58" s="150">
        <v>0</v>
      </c>
      <c r="AD58" s="135">
        <v>0</v>
      </c>
      <c r="AE58" s="136">
        <v>0</v>
      </c>
      <c r="AF58" s="274">
        <f t="shared" si="15"/>
        <v>0</v>
      </c>
      <c r="AG58" s="319">
        <f t="shared" si="15"/>
        <v>0</v>
      </c>
      <c r="AH58" s="63">
        <v>1</v>
      </c>
      <c r="AI58" s="150">
        <v>154000</v>
      </c>
      <c r="AJ58" s="63">
        <v>0</v>
      </c>
      <c r="AK58" s="150">
        <v>0</v>
      </c>
      <c r="AL58" s="63">
        <v>0</v>
      </c>
      <c r="AM58" s="150">
        <v>0</v>
      </c>
      <c r="AN58" s="151">
        <f t="shared" si="18"/>
        <v>1</v>
      </c>
      <c r="AO58" s="152">
        <f t="shared" si="18"/>
        <v>154000</v>
      </c>
      <c r="AP58" s="63">
        <v>0</v>
      </c>
      <c r="AQ58" s="150">
        <v>0</v>
      </c>
      <c r="AR58" s="63">
        <v>0</v>
      </c>
      <c r="AS58" s="150">
        <v>0</v>
      </c>
      <c r="AT58" s="63">
        <v>0</v>
      </c>
      <c r="AU58" s="150">
        <v>0</v>
      </c>
      <c r="AV58" s="151">
        <v>0</v>
      </c>
      <c r="AW58" s="152">
        <f t="shared" si="19"/>
        <v>0</v>
      </c>
      <c r="AX58" s="63">
        <v>0</v>
      </c>
      <c r="AY58" s="150">
        <v>0</v>
      </c>
      <c r="AZ58" s="63">
        <v>0</v>
      </c>
      <c r="BA58" s="150">
        <v>0</v>
      </c>
      <c r="BB58" s="63">
        <v>0</v>
      </c>
      <c r="BC58" s="150">
        <v>0</v>
      </c>
      <c r="BD58" s="151">
        <v>0</v>
      </c>
      <c r="BE58" s="152">
        <f t="shared" si="16"/>
        <v>0</v>
      </c>
      <c r="BF58" s="153">
        <f t="shared" si="17"/>
        <v>1</v>
      </c>
      <c r="BG58" s="127">
        <f t="shared" si="17"/>
        <v>154000</v>
      </c>
      <c r="BH58" s="128">
        <f t="shared" si="9"/>
        <v>2</v>
      </c>
      <c r="BI58" s="129">
        <f t="shared" si="7"/>
        <v>184800</v>
      </c>
      <c r="BJ58" s="128">
        <f t="shared" si="10"/>
        <v>3</v>
      </c>
      <c r="BK58" s="129">
        <f t="shared" si="4"/>
        <v>221760</v>
      </c>
      <c r="BL58" s="128">
        <f t="shared" si="11"/>
        <v>4</v>
      </c>
      <c r="BM58" s="129">
        <f t="shared" si="5"/>
        <v>266112</v>
      </c>
      <c r="BN58" s="1"/>
      <c r="BO58" s="1"/>
      <c r="BP58" s="1"/>
      <c r="BQ58" s="1"/>
      <c r="BR58" s="1"/>
      <c r="BS58" s="1"/>
      <c r="BT58" s="1"/>
      <c r="BU58" s="1"/>
      <c r="BV58" s="1"/>
    </row>
    <row r="59" spans="1:74" ht="110.25" x14ac:dyDescent="0.25">
      <c r="A59" s="56" t="s">
        <v>71</v>
      </c>
      <c r="B59" s="161" t="s">
        <v>167</v>
      </c>
      <c r="C59" s="58" t="s">
        <v>72</v>
      </c>
      <c r="D59" s="58" t="s">
        <v>74</v>
      </c>
      <c r="E59" s="58" t="s">
        <v>75</v>
      </c>
      <c r="F59" s="182" t="s">
        <v>236</v>
      </c>
      <c r="G59" s="24" t="s">
        <v>98</v>
      </c>
      <c r="H59" s="64">
        <v>37</v>
      </c>
      <c r="I59" s="64">
        <v>157</v>
      </c>
      <c r="J59" s="64">
        <v>23</v>
      </c>
      <c r="K59" s="64">
        <v>0</v>
      </c>
      <c r="L59" s="60" t="s">
        <v>77</v>
      </c>
      <c r="M59" s="268">
        <v>2</v>
      </c>
      <c r="N59" s="274" t="s">
        <v>142</v>
      </c>
      <c r="O59" s="286">
        <v>1016</v>
      </c>
      <c r="P59" s="286" t="s">
        <v>80</v>
      </c>
      <c r="Q59" s="290">
        <v>5976</v>
      </c>
      <c r="R59" s="286" t="s">
        <v>82</v>
      </c>
      <c r="S59" s="64">
        <v>42140</v>
      </c>
      <c r="T59" s="64" t="s">
        <v>149</v>
      </c>
      <c r="U59" s="84" t="s">
        <v>90</v>
      </c>
      <c r="V59" s="84">
        <v>0</v>
      </c>
      <c r="W59" s="63" t="s">
        <v>150</v>
      </c>
      <c r="X59" s="274" t="s">
        <v>96</v>
      </c>
      <c r="Y59" s="63" t="s">
        <v>97</v>
      </c>
      <c r="Z59" s="63">
        <v>0</v>
      </c>
      <c r="AA59" s="150">
        <v>0</v>
      </c>
      <c r="AB59" s="63">
        <v>0</v>
      </c>
      <c r="AC59" s="150">
        <v>0</v>
      </c>
      <c r="AD59" s="135">
        <v>1</v>
      </c>
      <c r="AE59" s="150">
        <v>351230</v>
      </c>
      <c r="AF59" s="274">
        <f t="shared" si="15"/>
        <v>1</v>
      </c>
      <c r="AG59" s="327">
        <f t="shared" si="15"/>
        <v>351230</v>
      </c>
      <c r="AH59" s="63">
        <v>0</v>
      </c>
      <c r="AI59" s="150">
        <v>0</v>
      </c>
      <c r="AJ59" s="63">
        <v>0</v>
      </c>
      <c r="AK59" s="150">
        <v>0</v>
      </c>
      <c r="AL59" s="63">
        <v>0</v>
      </c>
      <c r="AM59" s="150">
        <v>0</v>
      </c>
      <c r="AN59" s="151">
        <f t="shared" si="18"/>
        <v>0</v>
      </c>
      <c r="AO59" s="152">
        <f t="shared" si="18"/>
        <v>0</v>
      </c>
      <c r="AP59" s="63">
        <v>0</v>
      </c>
      <c r="AQ59" s="150">
        <v>0</v>
      </c>
      <c r="AR59" s="63">
        <v>0</v>
      </c>
      <c r="AS59" s="150">
        <v>0</v>
      </c>
      <c r="AT59" s="63">
        <v>0</v>
      </c>
      <c r="AU59" s="150">
        <v>0</v>
      </c>
      <c r="AV59" s="151">
        <v>0</v>
      </c>
      <c r="AW59" s="152">
        <f t="shared" si="19"/>
        <v>0</v>
      </c>
      <c r="AX59" s="63">
        <v>0</v>
      </c>
      <c r="AY59" s="150">
        <v>0</v>
      </c>
      <c r="AZ59" s="63">
        <v>0</v>
      </c>
      <c r="BA59" s="150">
        <v>0</v>
      </c>
      <c r="BB59" s="63">
        <v>0</v>
      </c>
      <c r="BC59" s="150">
        <v>0</v>
      </c>
      <c r="BD59" s="151">
        <v>0</v>
      </c>
      <c r="BE59" s="152">
        <f t="shared" si="16"/>
        <v>0</v>
      </c>
      <c r="BF59" s="153">
        <f t="shared" si="17"/>
        <v>1</v>
      </c>
      <c r="BG59" s="127">
        <f t="shared" si="17"/>
        <v>351230</v>
      </c>
      <c r="BH59" s="128">
        <f t="shared" si="9"/>
        <v>2</v>
      </c>
      <c r="BI59" s="129">
        <f t="shared" si="7"/>
        <v>421476</v>
      </c>
      <c r="BJ59" s="128">
        <f t="shared" si="10"/>
        <v>3</v>
      </c>
      <c r="BK59" s="129">
        <f t="shared" si="4"/>
        <v>505771.19999999995</v>
      </c>
      <c r="BL59" s="128">
        <f t="shared" si="11"/>
        <v>4</v>
      </c>
      <c r="BM59" s="129">
        <f t="shared" si="5"/>
        <v>606925.43999999994</v>
      </c>
      <c r="BN59" s="1"/>
      <c r="BO59" s="1"/>
      <c r="BP59" s="1"/>
      <c r="BQ59" s="1"/>
      <c r="BR59" s="1"/>
      <c r="BS59" s="1"/>
      <c r="BT59" s="1"/>
      <c r="BU59" s="1"/>
      <c r="BV59" s="1"/>
    </row>
    <row r="60" spans="1:74" ht="110.25" x14ac:dyDescent="0.25">
      <c r="A60" s="56" t="s">
        <v>71</v>
      </c>
      <c r="B60" s="161" t="s">
        <v>167</v>
      </c>
      <c r="C60" s="58" t="s">
        <v>72</v>
      </c>
      <c r="D60" s="58" t="s">
        <v>74</v>
      </c>
      <c r="E60" s="58" t="s">
        <v>75</v>
      </c>
      <c r="F60" s="182" t="s">
        <v>237</v>
      </c>
      <c r="G60" s="24" t="s">
        <v>98</v>
      </c>
      <c r="H60" s="64">
        <v>37</v>
      </c>
      <c r="I60" s="64">
        <v>157</v>
      </c>
      <c r="J60" s="64">
        <v>23</v>
      </c>
      <c r="K60" s="64">
        <v>0</v>
      </c>
      <c r="L60" s="60" t="s">
        <v>77</v>
      </c>
      <c r="M60" s="268">
        <v>2</v>
      </c>
      <c r="N60" s="274" t="s">
        <v>142</v>
      </c>
      <c r="O60" s="286">
        <v>1016</v>
      </c>
      <c r="P60" s="286" t="s">
        <v>80</v>
      </c>
      <c r="Q60" s="290">
        <v>5976</v>
      </c>
      <c r="R60" s="286" t="s">
        <v>82</v>
      </c>
      <c r="S60" s="64">
        <v>42720</v>
      </c>
      <c r="T60" s="64" t="s">
        <v>89</v>
      </c>
      <c r="U60" s="84" t="s">
        <v>90</v>
      </c>
      <c r="V60" s="84">
        <v>0</v>
      </c>
      <c r="W60" s="63" t="s">
        <v>151</v>
      </c>
      <c r="X60" s="274" t="s">
        <v>96</v>
      </c>
      <c r="Y60" s="63" t="s">
        <v>97</v>
      </c>
      <c r="Z60" s="63">
        <v>0</v>
      </c>
      <c r="AA60" s="150">
        <v>0</v>
      </c>
      <c r="AB60" s="63">
        <v>0</v>
      </c>
      <c r="AC60" s="150">
        <v>0</v>
      </c>
      <c r="AD60" s="135">
        <v>0</v>
      </c>
      <c r="AE60" s="150">
        <v>0</v>
      </c>
      <c r="AF60" s="274">
        <f t="shared" si="15"/>
        <v>0</v>
      </c>
      <c r="AG60" s="327">
        <f t="shared" si="15"/>
        <v>0</v>
      </c>
      <c r="AH60" s="63">
        <v>1</v>
      </c>
      <c r="AI60" s="150">
        <v>1206700</v>
      </c>
      <c r="AJ60" s="63">
        <v>0</v>
      </c>
      <c r="AK60" s="150">
        <v>0</v>
      </c>
      <c r="AL60" s="63">
        <v>0</v>
      </c>
      <c r="AM60" s="150">
        <v>0</v>
      </c>
      <c r="AN60" s="151">
        <f t="shared" si="18"/>
        <v>1</v>
      </c>
      <c r="AO60" s="152">
        <f t="shared" si="18"/>
        <v>1206700</v>
      </c>
      <c r="AP60" s="63">
        <v>0</v>
      </c>
      <c r="AQ60" s="150">
        <v>0</v>
      </c>
      <c r="AR60" s="63">
        <v>0</v>
      </c>
      <c r="AS60" s="150">
        <v>0</v>
      </c>
      <c r="AT60" s="63">
        <v>0</v>
      </c>
      <c r="AU60" s="150">
        <v>0</v>
      </c>
      <c r="AV60" s="151">
        <v>0</v>
      </c>
      <c r="AW60" s="152">
        <f t="shared" si="19"/>
        <v>0</v>
      </c>
      <c r="AX60" s="63">
        <v>0</v>
      </c>
      <c r="AY60" s="150">
        <v>0</v>
      </c>
      <c r="AZ60" s="63">
        <v>0</v>
      </c>
      <c r="BA60" s="150">
        <v>0</v>
      </c>
      <c r="BB60" s="63">
        <v>0</v>
      </c>
      <c r="BC60" s="150">
        <v>0</v>
      </c>
      <c r="BD60" s="151">
        <v>0</v>
      </c>
      <c r="BE60" s="152">
        <f t="shared" si="16"/>
        <v>0</v>
      </c>
      <c r="BF60" s="153">
        <f t="shared" si="17"/>
        <v>1</v>
      </c>
      <c r="BG60" s="127">
        <f t="shared" si="17"/>
        <v>1206700</v>
      </c>
      <c r="BH60" s="128">
        <f t="shared" si="9"/>
        <v>2</v>
      </c>
      <c r="BI60" s="129">
        <f t="shared" si="7"/>
        <v>1448040</v>
      </c>
      <c r="BJ60" s="128">
        <f t="shared" si="10"/>
        <v>3</v>
      </c>
      <c r="BK60" s="129">
        <f t="shared" si="4"/>
        <v>1737648</v>
      </c>
      <c r="BL60" s="128">
        <f t="shared" si="11"/>
        <v>4</v>
      </c>
      <c r="BM60" s="129">
        <f t="shared" si="5"/>
        <v>2085177.5999999999</v>
      </c>
      <c r="BN60" s="1"/>
      <c r="BO60" s="1"/>
      <c r="BP60" s="1"/>
      <c r="BQ60" s="1"/>
      <c r="BR60" s="1"/>
      <c r="BS60" s="1"/>
      <c r="BT60" s="1"/>
      <c r="BU60" s="1"/>
      <c r="BV60" s="1"/>
    </row>
    <row r="61" spans="1:74" ht="110.25" x14ac:dyDescent="0.25">
      <c r="A61" s="56" t="s">
        <v>71</v>
      </c>
      <c r="B61" s="161" t="s">
        <v>168</v>
      </c>
      <c r="C61" s="58" t="s">
        <v>72</v>
      </c>
      <c r="D61" s="58" t="s">
        <v>74</v>
      </c>
      <c r="E61" s="58" t="s">
        <v>75</v>
      </c>
      <c r="F61" s="182" t="s">
        <v>238</v>
      </c>
      <c r="G61" s="24" t="s">
        <v>98</v>
      </c>
      <c r="H61" s="64">
        <v>37</v>
      </c>
      <c r="I61" s="64">
        <v>157</v>
      </c>
      <c r="J61" s="64">
        <v>23</v>
      </c>
      <c r="K61" s="64">
        <v>0</v>
      </c>
      <c r="L61" s="60" t="s">
        <v>77</v>
      </c>
      <c r="M61" s="268">
        <v>3</v>
      </c>
      <c r="N61" s="274" t="s">
        <v>152</v>
      </c>
      <c r="O61" s="286">
        <v>1016</v>
      </c>
      <c r="P61" s="286" t="s">
        <v>80</v>
      </c>
      <c r="Q61" s="290">
        <v>5976</v>
      </c>
      <c r="R61" s="286" t="s">
        <v>82</v>
      </c>
      <c r="S61" s="64">
        <v>24900</v>
      </c>
      <c r="T61" s="64" t="s">
        <v>153</v>
      </c>
      <c r="U61" s="84" t="s">
        <v>90</v>
      </c>
      <c r="V61" s="84">
        <v>0</v>
      </c>
      <c r="W61" s="63" t="s">
        <v>154</v>
      </c>
      <c r="X61" s="274" t="s">
        <v>96</v>
      </c>
      <c r="Y61" s="63" t="s">
        <v>97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286">
        <f t="shared" si="15"/>
        <v>0</v>
      </c>
      <c r="AG61" s="319">
        <f t="shared" si="15"/>
        <v>0</v>
      </c>
      <c r="AH61" s="64">
        <v>0</v>
      </c>
      <c r="AI61" s="136">
        <v>0</v>
      </c>
      <c r="AJ61" s="64">
        <v>0</v>
      </c>
      <c r="AK61" s="136">
        <v>0</v>
      </c>
      <c r="AL61" s="64">
        <v>1</v>
      </c>
      <c r="AM61" s="136">
        <v>39600</v>
      </c>
      <c r="AN61" s="154">
        <f t="shared" si="18"/>
        <v>1</v>
      </c>
      <c r="AO61" s="125">
        <f t="shared" si="18"/>
        <v>39600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136">
        <v>0</v>
      </c>
      <c r="AV61" s="154">
        <v>0</v>
      </c>
      <c r="AW61" s="125">
        <f t="shared" si="19"/>
        <v>0</v>
      </c>
      <c r="AX61" s="64">
        <v>0</v>
      </c>
      <c r="AY61" s="64">
        <v>0</v>
      </c>
      <c r="AZ61" s="64">
        <v>0</v>
      </c>
      <c r="BA61" s="64">
        <v>0</v>
      </c>
      <c r="BB61" s="64">
        <v>0</v>
      </c>
      <c r="BC61" s="64">
        <v>0</v>
      </c>
      <c r="BD61" s="154">
        <v>0</v>
      </c>
      <c r="BE61" s="125">
        <f t="shared" si="16"/>
        <v>0</v>
      </c>
      <c r="BF61" s="155">
        <f t="shared" si="17"/>
        <v>1</v>
      </c>
      <c r="BG61" s="127">
        <f t="shared" si="17"/>
        <v>39600</v>
      </c>
      <c r="BH61" s="128">
        <f t="shared" si="9"/>
        <v>2</v>
      </c>
      <c r="BI61" s="129">
        <f t="shared" si="7"/>
        <v>47520</v>
      </c>
      <c r="BJ61" s="128">
        <f t="shared" si="10"/>
        <v>3</v>
      </c>
      <c r="BK61" s="129">
        <f t="shared" si="4"/>
        <v>57024</v>
      </c>
      <c r="BL61" s="128">
        <f t="shared" si="11"/>
        <v>4</v>
      </c>
      <c r="BM61" s="129">
        <f t="shared" si="5"/>
        <v>68428.800000000003</v>
      </c>
      <c r="BN61" s="1"/>
      <c r="BO61" s="1"/>
      <c r="BP61" s="1"/>
      <c r="BQ61" s="1"/>
      <c r="BR61" s="1"/>
      <c r="BS61" s="1"/>
      <c r="BT61" s="1"/>
      <c r="BU61" s="1"/>
      <c r="BV61" s="1"/>
    </row>
    <row r="62" spans="1:74" ht="110.25" x14ac:dyDescent="0.25">
      <c r="A62" s="56" t="s">
        <v>71</v>
      </c>
      <c r="B62" s="161" t="s">
        <v>168</v>
      </c>
      <c r="C62" s="58" t="s">
        <v>72</v>
      </c>
      <c r="D62" s="58" t="s">
        <v>74</v>
      </c>
      <c r="E62" s="58" t="s">
        <v>75</v>
      </c>
      <c r="F62" s="182" t="s">
        <v>239</v>
      </c>
      <c r="G62" s="24" t="s">
        <v>98</v>
      </c>
      <c r="H62" s="64">
        <v>37</v>
      </c>
      <c r="I62" s="64">
        <v>157</v>
      </c>
      <c r="J62" s="64">
        <v>23</v>
      </c>
      <c r="K62" s="64">
        <v>0</v>
      </c>
      <c r="L62" s="60" t="s">
        <v>77</v>
      </c>
      <c r="M62" s="268">
        <v>3</v>
      </c>
      <c r="N62" s="274" t="s">
        <v>152</v>
      </c>
      <c r="O62" s="286">
        <v>1016</v>
      </c>
      <c r="P62" s="286" t="s">
        <v>80</v>
      </c>
      <c r="Q62" s="290">
        <v>5976</v>
      </c>
      <c r="R62" s="286" t="s">
        <v>82</v>
      </c>
      <c r="S62" s="64">
        <v>25300</v>
      </c>
      <c r="T62" s="64" t="s">
        <v>83</v>
      </c>
      <c r="U62" s="84" t="s">
        <v>90</v>
      </c>
      <c r="V62" s="84">
        <v>0</v>
      </c>
      <c r="W62" s="63" t="s">
        <v>155</v>
      </c>
      <c r="X62" s="274" t="s">
        <v>96</v>
      </c>
      <c r="Y62" s="63" t="s">
        <v>97</v>
      </c>
      <c r="Z62" s="64">
        <v>0</v>
      </c>
      <c r="AA62" s="64">
        <v>0</v>
      </c>
      <c r="AB62" s="64">
        <v>0</v>
      </c>
      <c r="AC62" s="64">
        <v>0</v>
      </c>
      <c r="AD62" s="64">
        <v>0</v>
      </c>
      <c r="AE62" s="64">
        <v>0</v>
      </c>
      <c r="AF62" s="286">
        <f t="shared" si="15"/>
        <v>0</v>
      </c>
      <c r="AG62" s="319">
        <f t="shared" si="15"/>
        <v>0</v>
      </c>
      <c r="AH62" s="64">
        <v>0</v>
      </c>
      <c r="AI62" s="136">
        <v>0</v>
      </c>
      <c r="AJ62" s="64">
        <v>0</v>
      </c>
      <c r="AK62" s="136">
        <v>0</v>
      </c>
      <c r="AL62" s="64">
        <v>1</v>
      </c>
      <c r="AM62" s="136">
        <v>8800</v>
      </c>
      <c r="AN62" s="154">
        <f t="shared" si="18"/>
        <v>1</v>
      </c>
      <c r="AO62" s="125">
        <f t="shared" si="18"/>
        <v>8800</v>
      </c>
      <c r="AP62" s="64">
        <v>0</v>
      </c>
      <c r="AQ62" s="64">
        <v>0</v>
      </c>
      <c r="AR62" s="64">
        <v>0</v>
      </c>
      <c r="AS62" s="64">
        <v>0</v>
      </c>
      <c r="AT62" s="64">
        <v>0</v>
      </c>
      <c r="AU62" s="136">
        <v>0</v>
      </c>
      <c r="AV62" s="154">
        <v>0</v>
      </c>
      <c r="AW62" s="125">
        <f t="shared" si="19"/>
        <v>0</v>
      </c>
      <c r="AX62" s="64">
        <v>0</v>
      </c>
      <c r="AY62" s="64">
        <v>0</v>
      </c>
      <c r="AZ62" s="64">
        <v>0</v>
      </c>
      <c r="BA62" s="64">
        <v>0</v>
      </c>
      <c r="BB62" s="64">
        <v>0</v>
      </c>
      <c r="BC62" s="64">
        <v>0</v>
      </c>
      <c r="BD62" s="154">
        <v>0</v>
      </c>
      <c r="BE62" s="125">
        <f t="shared" si="16"/>
        <v>0</v>
      </c>
      <c r="BF62" s="155">
        <f t="shared" si="17"/>
        <v>1</v>
      </c>
      <c r="BG62" s="127">
        <f t="shared" si="17"/>
        <v>8800</v>
      </c>
      <c r="BH62" s="128">
        <f t="shared" si="9"/>
        <v>2</v>
      </c>
      <c r="BI62" s="129">
        <f t="shared" si="7"/>
        <v>10560</v>
      </c>
      <c r="BJ62" s="128">
        <f t="shared" si="10"/>
        <v>3</v>
      </c>
      <c r="BK62" s="129">
        <f t="shared" si="4"/>
        <v>12672</v>
      </c>
      <c r="BL62" s="128">
        <f t="shared" si="11"/>
        <v>4</v>
      </c>
      <c r="BM62" s="129">
        <f t="shared" si="5"/>
        <v>15206.4</v>
      </c>
      <c r="BN62" s="1"/>
      <c r="BO62" s="1"/>
      <c r="BP62" s="1"/>
      <c r="BQ62" s="1"/>
      <c r="BR62" s="1"/>
      <c r="BS62" s="1"/>
      <c r="BT62" s="1"/>
      <c r="BU62" s="1"/>
      <c r="BV62" s="1"/>
    </row>
    <row r="63" spans="1:74" ht="110.25" x14ac:dyDescent="0.25">
      <c r="A63" s="56" t="s">
        <v>71</v>
      </c>
      <c r="B63" s="161" t="s">
        <v>168</v>
      </c>
      <c r="C63" s="58" t="s">
        <v>72</v>
      </c>
      <c r="D63" s="58" t="s">
        <v>74</v>
      </c>
      <c r="E63" s="58" t="s">
        <v>75</v>
      </c>
      <c r="F63" s="182" t="s">
        <v>240</v>
      </c>
      <c r="G63" s="24" t="s">
        <v>98</v>
      </c>
      <c r="H63" s="64">
        <v>37</v>
      </c>
      <c r="I63" s="64">
        <v>157</v>
      </c>
      <c r="J63" s="64">
        <v>23</v>
      </c>
      <c r="K63" s="64">
        <v>0</v>
      </c>
      <c r="L63" s="60" t="s">
        <v>77</v>
      </c>
      <c r="M63" s="268">
        <v>3</v>
      </c>
      <c r="N63" s="274" t="s">
        <v>152</v>
      </c>
      <c r="O63" s="286">
        <v>1016</v>
      </c>
      <c r="P63" s="286" t="s">
        <v>80</v>
      </c>
      <c r="Q63" s="290">
        <v>5976</v>
      </c>
      <c r="R63" s="286" t="s">
        <v>82</v>
      </c>
      <c r="S63" s="64">
        <v>26110</v>
      </c>
      <c r="T63" s="64" t="s">
        <v>103</v>
      </c>
      <c r="U63" s="84" t="s">
        <v>90</v>
      </c>
      <c r="V63" s="84">
        <v>0</v>
      </c>
      <c r="W63" s="63" t="s">
        <v>156</v>
      </c>
      <c r="X63" s="274" t="s">
        <v>96</v>
      </c>
      <c r="Y63" s="63" t="s">
        <v>97</v>
      </c>
      <c r="Z63" s="64">
        <v>0</v>
      </c>
      <c r="AA63" s="64">
        <v>0</v>
      </c>
      <c r="AB63" s="64">
        <v>0</v>
      </c>
      <c r="AC63" s="64">
        <v>0</v>
      </c>
      <c r="AD63" s="64">
        <v>0</v>
      </c>
      <c r="AE63" s="64">
        <v>0</v>
      </c>
      <c r="AF63" s="286">
        <f t="shared" si="15"/>
        <v>0</v>
      </c>
      <c r="AG63" s="319">
        <f t="shared" si="15"/>
        <v>0</v>
      </c>
      <c r="AH63" s="64">
        <v>0</v>
      </c>
      <c r="AI63" s="136">
        <v>0</v>
      </c>
      <c r="AJ63" s="64">
        <v>0</v>
      </c>
      <c r="AK63" s="136">
        <v>0</v>
      </c>
      <c r="AL63" s="64">
        <v>1</v>
      </c>
      <c r="AM63" s="136">
        <v>1147300</v>
      </c>
      <c r="AN63" s="154">
        <f t="shared" si="18"/>
        <v>1</v>
      </c>
      <c r="AO63" s="125">
        <f t="shared" si="18"/>
        <v>1147300</v>
      </c>
      <c r="AP63" s="64">
        <v>0</v>
      </c>
      <c r="AQ63" s="64">
        <v>0</v>
      </c>
      <c r="AR63" s="64">
        <v>0</v>
      </c>
      <c r="AS63" s="64">
        <v>0</v>
      </c>
      <c r="AT63" s="64">
        <v>0</v>
      </c>
      <c r="AU63" s="136">
        <v>0</v>
      </c>
      <c r="AV63" s="154">
        <v>0</v>
      </c>
      <c r="AW63" s="125">
        <f t="shared" si="19"/>
        <v>0</v>
      </c>
      <c r="AX63" s="64">
        <v>0</v>
      </c>
      <c r="AY63" s="64">
        <v>0</v>
      </c>
      <c r="AZ63" s="64">
        <v>0</v>
      </c>
      <c r="BA63" s="64">
        <v>0</v>
      </c>
      <c r="BB63" s="64">
        <v>0</v>
      </c>
      <c r="BC63" s="64">
        <v>0</v>
      </c>
      <c r="BD63" s="154">
        <v>0</v>
      </c>
      <c r="BE63" s="125">
        <f t="shared" si="16"/>
        <v>0</v>
      </c>
      <c r="BF63" s="155">
        <f t="shared" si="17"/>
        <v>1</v>
      </c>
      <c r="BG63" s="127">
        <f t="shared" si="17"/>
        <v>1147300</v>
      </c>
      <c r="BH63" s="128">
        <f t="shared" si="9"/>
        <v>2</v>
      </c>
      <c r="BI63" s="129">
        <f t="shared" si="7"/>
        <v>1376760</v>
      </c>
      <c r="BJ63" s="128">
        <f t="shared" si="10"/>
        <v>3</v>
      </c>
      <c r="BK63" s="129">
        <f t="shared" si="4"/>
        <v>1652112</v>
      </c>
      <c r="BL63" s="128">
        <f t="shared" si="11"/>
        <v>4</v>
      </c>
      <c r="BM63" s="129">
        <f t="shared" si="5"/>
        <v>1982534.4</v>
      </c>
      <c r="BN63" s="1"/>
      <c r="BO63" s="1"/>
      <c r="BP63" s="1"/>
      <c r="BQ63" s="1"/>
      <c r="BR63" s="1"/>
      <c r="BS63" s="1"/>
      <c r="BT63" s="1"/>
      <c r="BU63" s="1"/>
      <c r="BV63" s="1"/>
    </row>
    <row r="64" spans="1:74" ht="110.25" x14ac:dyDescent="0.25">
      <c r="A64" s="56" t="s">
        <v>71</v>
      </c>
      <c r="B64" s="161" t="s">
        <v>168</v>
      </c>
      <c r="C64" s="58" t="s">
        <v>72</v>
      </c>
      <c r="D64" s="58" t="s">
        <v>74</v>
      </c>
      <c r="E64" s="58" t="s">
        <v>75</v>
      </c>
      <c r="F64" s="182" t="s">
        <v>241</v>
      </c>
      <c r="G64" s="24" t="s">
        <v>98</v>
      </c>
      <c r="H64" s="64">
        <v>37</v>
      </c>
      <c r="I64" s="64">
        <v>157</v>
      </c>
      <c r="J64" s="64">
        <v>23</v>
      </c>
      <c r="K64" s="64">
        <v>0</v>
      </c>
      <c r="L64" s="60" t="s">
        <v>77</v>
      </c>
      <c r="M64" s="268">
        <v>3</v>
      </c>
      <c r="N64" s="274" t="s">
        <v>152</v>
      </c>
      <c r="O64" s="286">
        <v>1016</v>
      </c>
      <c r="P64" s="286" t="s">
        <v>80</v>
      </c>
      <c r="Q64" s="290">
        <v>5976</v>
      </c>
      <c r="R64" s="286" t="s">
        <v>82</v>
      </c>
      <c r="S64" s="64">
        <v>29100</v>
      </c>
      <c r="T64" s="64" t="s">
        <v>84</v>
      </c>
      <c r="U64" s="84" t="s">
        <v>90</v>
      </c>
      <c r="V64" s="84">
        <v>0</v>
      </c>
      <c r="W64" s="63" t="s">
        <v>114</v>
      </c>
      <c r="X64" s="274" t="s">
        <v>96</v>
      </c>
      <c r="Y64" s="63" t="s">
        <v>97</v>
      </c>
      <c r="Z64" s="64">
        <v>0</v>
      </c>
      <c r="AA64" s="64">
        <v>0</v>
      </c>
      <c r="AB64" s="64">
        <v>0</v>
      </c>
      <c r="AC64" s="64">
        <v>0</v>
      </c>
      <c r="AD64" s="64">
        <v>0</v>
      </c>
      <c r="AE64" s="64">
        <v>0</v>
      </c>
      <c r="AF64" s="286">
        <f t="shared" si="15"/>
        <v>0</v>
      </c>
      <c r="AG64" s="319">
        <f t="shared" si="15"/>
        <v>0</v>
      </c>
      <c r="AH64" s="64">
        <v>0</v>
      </c>
      <c r="AI64" s="136">
        <v>0</v>
      </c>
      <c r="AJ64" s="64">
        <v>0</v>
      </c>
      <c r="AK64" s="136">
        <v>0</v>
      </c>
      <c r="AL64" s="64">
        <v>1</v>
      </c>
      <c r="AM64" s="136">
        <v>154280.5</v>
      </c>
      <c r="AN64" s="154">
        <f t="shared" si="18"/>
        <v>1</v>
      </c>
      <c r="AO64" s="125">
        <f t="shared" si="18"/>
        <v>154280.5</v>
      </c>
      <c r="AP64" s="64">
        <v>0</v>
      </c>
      <c r="AQ64" s="64">
        <v>0</v>
      </c>
      <c r="AR64" s="64">
        <v>0</v>
      </c>
      <c r="AS64" s="64">
        <v>0</v>
      </c>
      <c r="AT64" s="64">
        <v>0</v>
      </c>
      <c r="AU64" s="136">
        <v>0</v>
      </c>
      <c r="AV64" s="154">
        <v>0</v>
      </c>
      <c r="AW64" s="125">
        <f t="shared" si="19"/>
        <v>0</v>
      </c>
      <c r="AX64" s="64">
        <v>0</v>
      </c>
      <c r="AY64" s="64">
        <v>0</v>
      </c>
      <c r="AZ64" s="64">
        <v>0</v>
      </c>
      <c r="BA64" s="64">
        <v>0</v>
      </c>
      <c r="BB64" s="64">
        <v>0</v>
      </c>
      <c r="BC64" s="64">
        <v>0</v>
      </c>
      <c r="BD64" s="154">
        <v>0</v>
      </c>
      <c r="BE64" s="125">
        <f t="shared" si="16"/>
        <v>0</v>
      </c>
      <c r="BF64" s="155">
        <f t="shared" si="17"/>
        <v>1</v>
      </c>
      <c r="BG64" s="127">
        <f t="shared" si="17"/>
        <v>154280.5</v>
      </c>
      <c r="BH64" s="128">
        <f t="shared" si="9"/>
        <v>2</v>
      </c>
      <c r="BI64" s="129">
        <f t="shared" si="7"/>
        <v>185136.6</v>
      </c>
      <c r="BJ64" s="128">
        <f t="shared" si="10"/>
        <v>3</v>
      </c>
      <c r="BK64" s="129">
        <f t="shared" si="4"/>
        <v>222163.92</v>
      </c>
      <c r="BL64" s="128">
        <f t="shared" si="11"/>
        <v>4</v>
      </c>
      <c r="BM64" s="129">
        <f t="shared" si="5"/>
        <v>266596.70400000003</v>
      </c>
      <c r="BN64" s="1"/>
      <c r="BO64" s="1"/>
      <c r="BP64" s="1"/>
      <c r="BQ64" s="1"/>
      <c r="BR64" s="1"/>
      <c r="BS64" s="1"/>
      <c r="BT64" s="1"/>
      <c r="BU64" s="1"/>
      <c r="BV64" s="1"/>
    </row>
    <row r="65" spans="1:74" ht="110.25" x14ac:dyDescent="0.25">
      <c r="A65" s="56" t="s">
        <v>71</v>
      </c>
      <c r="B65" s="161" t="s">
        <v>168</v>
      </c>
      <c r="C65" s="58" t="s">
        <v>72</v>
      </c>
      <c r="D65" s="58" t="s">
        <v>74</v>
      </c>
      <c r="E65" s="58" t="s">
        <v>75</v>
      </c>
      <c r="F65" s="182" t="s">
        <v>242</v>
      </c>
      <c r="G65" s="24" t="s">
        <v>98</v>
      </c>
      <c r="H65" s="64">
        <v>37</v>
      </c>
      <c r="I65" s="64">
        <v>157</v>
      </c>
      <c r="J65" s="64">
        <v>23</v>
      </c>
      <c r="K65" s="64">
        <v>0</v>
      </c>
      <c r="L65" s="60" t="s">
        <v>77</v>
      </c>
      <c r="M65" s="268">
        <v>3</v>
      </c>
      <c r="N65" s="274" t="s">
        <v>152</v>
      </c>
      <c r="O65" s="286">
        <v>1016</v>
      </c>
      <c r="P65" s="286" t="s">
        <v>80</v>
      </c>
      <c r="Q65" s="290">
        <v>5976</v>
      </c>
      <c r="R65" s="286" t="s">
        <v>82</v>
      </c>
      <c r="S65" s="64">
        <v>31110</v>
      </c>
      <c r="T65" s="64" t="s">
        <v>85</v>
      </c>
      <c r="U65" s="84" t="s">
        <v>90</v>
      </c>
      <c r="V65" s="84">
        <v>0</v>
      </c>
      <c r="W65" s="63" t="s">
        <v>93</v>
      </c>
      <c r="X65" s="274" t="s">
        <v>96</v>
      </c>
      <c r="Y65" s="63" t="s">
        <v>97</v>
      </c>
      <c r="Z65" s="64">
        <v>0</v>
      </c>
      <c r="AA65" s="64">
        <v>0</v>
      </c>
      <c r="AB65" s="64">
        <v>0</v>
      </c>
      <c r="AC65" s="64">
        <v>0</v>
      </c>
      <c r="AD65" s="64">
        <v>0</v>
      </c>
      <c r="AE65" s="64">
        <v>0</v>
      </c>
      <c r="AF65" s="286">
        <f t="shared" si="15"/>
        <v>0</v>
      </c>
      <c r="AG65" s="319">
        <f t="shared" si="15"/>
        <v>0</v>
      </c>
      <c r="AH65" s="64">
        <v>0</v>
      </c>
      <c r="AI65" s="136">
        <v>0</v>
      </c>
      <c r="AJ65" s="64">
        <v>0</v>
      </c>
      <c r="AK65" s="136">
        <v>0</v>
      </c>
      <c r="AL65" s="64">
        <v>1</v>
      </c>
      <c r="AM65" s="136">
        <v>415250</v>
      </c>
      <c r="AN65" s="154">
        <f t="shared" si="18"/>
        <v>1</v>
      </c>
      <c r="AO65" s="125">
        <f>SUM(AI65+AK65+AM65)</f>
        <v>415250</v>
      </c>
      <c r="AP65" s="64">
        <v>0</v>
      </c>
      <c r="AQ65" s="64">
        <v>0</v>
      </c>
      <c r="AR65" s="64">
        <v>0</v>
      </c>
      <c r="AS65" s="64">
        <v>0</v>
      </c>
      <c r="AT65" s="64">
        <v>0</v>
      </c>
      <c r="AU65" s="136">
        <v>0</v>
      </c>
      <c r="AV65" s="154">
        <v>0</v>
      </c>
      <c r="AW65" s="125">
        <f t="shared" si="19"/>
        <v>0</v>
      </c>
      <c r="AX65" s="64">
        <v>0</v>
      </c>
      <c r="AY65" s="64">
        <v>0</v>
      </c>
      <c r="AZ65" s="64">
        <v>0</v>
      </c>
      <c r="BA65" s="64">
        <v>0</v>
      </c>
      <c r="BB65" s="64">
        <v>0</v>
      </c>
      <c r="BC65" s="64">
        <v>0</v>
      </c>
      <c r="BD65" s="154">
        <v>0</v>
      </c>
      <c r="BE65" s="125">
        <f t="shared" si="16"/>
        <v>0</v>
      </c>
      <c r="BF65" s="155">
        <f t="shared" si="17"/>
        <v>1</v>
      </c>
      <c r="BG65" s="127">
        <f t="shared" si="17"/>
        <v>415250</v>
      </c>
      <c r="BH65" s="128">
        <f t="shared" si="9"/>
        <v>2</v>
      </c>
      <c r="BI65" s="129">
        <f t="shared" si="7"/>
        <v>498300</v>
      </c>
      <c r="BJ65" s="128">
        <f t="shared" si="10"/>
        <v>3</v>
      </c>
      <c r="BK65" s="129">
        <f t="shared" si="4"/>
        <v>597960</v>
      </c>
      <c r="BL65" s="128">
        <f t="shared" si="11"/>
        <v>4</v>
      </c>
      <c r="BM65" s="129">
        <f t="shared" si="5"/>
        <v>717552</v>
      </c>
      <c r="BN65" s="1"/>
      <c r="BO65" s="1"/>
      <c r="BP65" s="1"/>
      <c r="BQ65" s="1"/>
      <c r="BR65" s="1"/>
      <c r="BS65" s="1"/>
      <c r="BT65" s="1"/>
      <c r="BU65" s="1"/>
      <c r="BV65" s="1"/>
    </row>
    <row r="66" spans="1:74" ht="110.25" x14ac:dyDescent="0.25">
      <c r="A66" s="56" t="s">
        <v>71</v>
      </c>
      <c r="B66" s="161" t="s">
        <v>168</v>
      </c>
      <c r="C66" s="58" t="s">
        <v>72</v>
      </c>
      <c r="D66" s="58" t="s">
        <v>74</v>
      </c>
      <c r="E66" s="58" t="s">
        <v>75</v>
      </c>
      <c r="F66" s="182" t="s">
        <v>243</v>
      </c>
      <c r="G66" s="24" t="s">
        <v>98</v>
      </c>
      <c r="H66" s="64">
        <v>37</v>
      </c>
      <c r="I66" s="64">
        <v>157</v>
      </c>
      <c r="J66" s="64">
        <v>23</v>
      </c>
      <c r="K66" s="64">
        <v>0</v>
      </c>
      <c r="L66" s="60" t="s">
        <v>77</v>
      </c>
      <c r="M66" s="268">
        <v>3</v>
      </c>
      <c r="N66" s="274" t="s">
        <v>152</v>
      </c>
      <c r="O66" s="286">
        <v>1016</v>
      </c>
      <c r="P66" s="286" t="s">
        <v>80</v>
      </c>
      <c r="Q66" s="290">
        <v>5976</v>
      </c>
      <c r="R66" s="286" t="s">
        <v>82</v>
      </c>
      <c r="S66" s="64">
        <v>32100</v>
      </c>
      <c r="T66" s="64" t="s">
        <v>104</v>
      </c>
      <c r="U66" s="84" t="s">
        <v>90</v>
      </c>
      <c r="V66" s="84">
        <v>0</v>
      </c>
      <c r="W66" s="63" t="s">
        <v>157</v>
      </c>
      <c r="X66" s="274" t="s">
        <v>96</v>
      </c>
      <c r="Y66" s="63" t="s">
        <v>97</v>
      </c>
      <c r="Z66" s="64">
        <v>0</v>
      </c>
      <c r="AA66" s="64">
        <v>0</v>
      </c>
      <c r="AB66" s="64">
        <v>0</v>
      </c>
      <c r="AC66" s="64">
        <v>0</v>
      </c>
      <c r="AD66" s="64">
        <v>0</v>
      </c>
      <c r="AE66" s="64">
        <v>0</v>
      </c>
      <c r="AF66" s="286">
        <f t="shared" si="15"/>
        <v>0</v>
      </c>
      <c r="AG66" s="319">
        <f t="shared" si="15"/>
        <v>0</v>
      </c>
      <c r="AH66" s="64">
        <v>1</v>
      </c>
      <c r="AI66" s="136">
        <v>9504</v>
      </c>
      <c r="AJ66" s="64">
        <v>0</v>
      </c>
      <c r="AK66" s="136">
        <v>0</v>
      </c>
      <c r="AL66" s="64">
        <v>0</v>
      </c>
      <c r="AM66" s="136">
        <v>0</v>
      </c>
      <c r="AN66" s="154">
        <f t="shared" si="18"/>
        <v>1</v>
      </c>
      <c r="AO66" s="125">
        <f t="shared" si="18"/>
        <v>9504</v>
      </c>
      <c r="AP66" s="64">
        <v>0</v>
      </c>
      <c r="AQ66" s="64">
        <v>0</v>
      </c>
      <c r="AR66" s="64">
        <v>0</v>
      </c>
      <c r="AS66" s="64">
        <v>0</v>
      </c>
      <c r="AT66" s="64">
        <v>0</v>
      </c>
      <c r="AU66" s="136">
        <v>0</v>
      </c>
      <c r="AV66" s="154">
        <v>0</v>
      </c>
      <c r="AW66" s="125">
        <f t="shared" si="19"/>
        <v>0</v>
      </c>
      <c r="AX66" s="64">
        <v>0</v>
      </c>
      <c r="AY66" s="64">
        <v>0</v>
      </c>
      <c r="AZ66" s="64">
        <v>0</v>
      </c>
      <c r="BA66" s="64">
        <v>0</v>
      </c>
      <c r="BB66" s="64">
        <v>0</v>
      </c>
      <c r="BC66" s="64">
        <v>0</v>
      </c>
      <c r="BD66" s="154">
        <v>0</v>
      </c>
      <c r="BE66" s="125">
        <f t="shared" si="16"/>
        <v>0</v>
      </c>
      <c r="BF66" s="155">
        <f t="shared" si="17"/>
        <v>1</v>
      </c>
      <c r="BG66" s="127">
        <f t="shared" si="17"/>
        <v>9504</v>
      </c>
      <c r="BH66" s="128">
        <f t="shared" si="9"/>
        <v>2</v>
      </c>
      <c r="BI66" s="129">
        <f t="shared" si="7"/>
        <v>11404.8</v>
      </c>
      <c r="BJ66" s="128">
        <f t="shared" si="10"/>
        <v>3</v>
      </c>
      <c r="BK66" s="129">
        <f t="shared" si="4"/>
        <v>13685.759999999998</v>
      </c>
      <c r="BL66" s="128">
        <f t="shared" si="11"/>
        <v>4</v>
      </c>
      <c r="BM66" s="129">
        <f t="shared" si="5"/>
        <v>16422.911999999997</v>
      </c>
      <c r="BN66" s="1"/>
      <c r="BO66" s="1"/>
      <c r="BP66" s="1"/>
      <c r="BQ66" s="1"/>
      <c r="BR66" s="1"/>
      <c r="BS66" s="1"/>
      <c r="BT66" s="1"/>
      <c r="BU66" s="1"/>
      <c r="BV66" s="1"/>
    </row>
    <row r="67" spans="1:74" ht="110.25" x14ac:dyDescent="0.25">
      <c r="A67" s="56" t="s">
        <v>71</v>
      </c>
      <c r="B67" s="161" t="s">
        <v>168</v>
      </c>
      <c r="C67" s="58" t="s">
        <v>72</v>
      </c>
      <c r="D67" s="58" t="s">
        <v>74</v>
      </c>
      <c r="E67" s="58" t="s">
        <v>75</v>
      </c>
      <c r="F67" s="182" t="s">
        <v>244</v>
      </c>
      <c r="G67" s="24" t="s">
        <v>98</v>
      </c>
      <c r="H67" s="64">
        <v>37</v>
      </c>
      <c r="I67" s="64">
        <v>157</v>
      </c>
      <c r="J67" s="64">
        <v>23</v>
      </c>
      <c r="K67" s="64">
        <v>0</v>
      </c>
      <c r="L67" s="60" t="s">
        <v>77</v>
      </c>
      <c r="M67" s="268">
        <v>3</v>
      </c>
      <c r="N67" s="274" t="s">
        <v>152</v>
      </c>
      <c r="O67" s="286">
        <v>1016</v>
      </c>
      <c r="P67" s="286" t="s">
        <v>80</v>
      </c>
      <c r="Q67" s="290">
        <v>5976</v>
      </c>
      <c r="R67" s="286" t="s">
        <v>82</v>
      </c>
      <c r="S67" s="64">
        <v>33400</v>
      </c>
      <c r="T67" s="64" t="s">
        <v>107</v>
      </c>
      <c r="U67" s="84" t="s">
        <v>90</v>
      </c>
      <c r="V67" s="84">
        <v>0</v>
      </c>
      <c r="W67" s="63" t="s">
        <v>158</v>
      </c>
      <c r="X67" s="274" t="s">
        <v>96</v>
      </c>
      <c r="Y67" s="63" t="s">
        <v>97</v>
      </c>
      <c r="Z67" s="64">
        <v>0</v>
      </c>
      <c r="AA67" s="64">
        <v>0</v>
      </c>
      <c r="AB67" s="64">
        <v>0</v>
      </c>
      <c r="AC67" s="64">
        <v>0</v>
      </c>
      <c r="AD67" s="64">
        <v>1</v>
      </c>
      <c r="AE67" s="136">
        <v>704</v>
      </c>
      <c r="AF67" s="286">
        <f t="shared" si="15"/>
        <v>1</v>
      </c>
      <c r="AG67" s="319">
        <f t="shared" si="15"/>
        <v>704</v>
      </c>
      <c r="AH67" s="64">
        <v>0</v>
      </c>
      <c r="AI67" s="136">
        <v>0</v>
      </c>
      <c r="AJ67" s="64">
        <v>0</v>
      </c>
      <c r="AK67" s="136">
        <v>0</v>
      </c>
      <c r="AL67" s="64">
        <v>0</v>
      </c>
      <c r="AM67" s="136">
        <v>0</v>
      </c>
      <c r="AN67" s="154">
        <f t="shared" si="18"/>
        <v>0</v>
      </c>
      <c r="AO67" s="125">
        <f t="shared" si="18"/>
        <v>0</v>
      </c>
      <c r="AP67" s="64">
        <v>0</v>
      </c>
      <c r="AQ67" s="64">
        <v>0</v>
      </c>
      <c r="AR67" s="64">
        <v>0</v>
      </c>
      <c r="AS67" s="64">
        <v>0</v>
      </c>
      <c r="AT67" s="64">
        <v>0</v>
      </c>
      <c r="AU67" s="136">
        <v>0</v>
      </c>
      <c r="AV67" s="154">
        <v>0</v>
      </c>
      <c r="AW67" s="125">
        <f t="shared" si="19"/>
        <v>0</v>
      </c>
      <c r="AX67" s="64">
        <v>0</v>
      </c>
      <c r="AY67" s="64">
        <v>0</v>
      </c>
      <c r="AZ67" s="64">
        <v>0</v>
      </c>
      <c r="BA67" s="64">
        <v>0</v>
      </c>
      <c r="BB67" s="64">
        <v>0</v>
      </c>
      <c r="BC67" s="64">
        <v>0</v>
      </c>
      <c r="BD67" s="154">
        <v>0</v>
      </c>
      <c r="BE67" s="125">
        <f t="shared" si="16"/>
        <v>0</v>
      </c>
      <c r="BF67" s="155">
        <f t="shared" si="17"/>
        <v>1</v>
      </c>
      <c r="BG67" s="127">
        <f t="shared" si="17"/>
        <v>704</v>
      </c>
      <c r="BH67" s="128">
        <f t="shared" si="9"/>
        <v>2</v>
      </c>
      <c r="BI67" s="129">
        <f t="shared" si="7"/>
        <v>844.8</v>
      </c>
      <c r="BJ67" s="128">
        <f t="shared" si="10"/>
        <v>3</v>
      </c>
      <c r="BK67" s="129">
        <f t="shared" si="4"/>
        <v>1013.7599999999999</v>
      </c>
      <c r="BL67" s="128">
        <f t="shared" si="11"/>
        <v>4</v>
      </c>
      <c r="BM67" s="129">
        <f t="shared" si="5"/>
        <v>1216.5119999999997</v>
      </c>
      <c r="BN67" s="1"/>
      <c r="BO67" s="1"/>
      <c r="BP67" s="1"/>
      <c r="BQ67" s="1"/>
      <c r="BR67" s="1"/>
      <c r="BS67" s="1"/>
      <c r="BT67" s="1"/>
      <c r="BU67" s="1"/>
      <c r="BV67" s="1"/>
    </row>
    <row r="68" spans="1:74" ht="110.25" x14ac:dyDescent="0.25">
      <c r="A68" s="56" t="s">
        <v>71</v>
      </c>
      <c r="B68" s="161" t="s">
        <v>168</v>
      </c>
      <c r="C68" s="58" t="s">
        <v>72</v>
      </c>
      <c r="D68" s="58" t="s">
        <v>74</v>
      </c>
      <c r="E68" s="58" t="s">
        <v>75</v>
      </c>
      <c r="F68" s="182" t="s">
        <v>245</v>
      </c>
      <c r="G68" s="24" t="s">
        <v>98</v>
      </c>
      <c r="H68" s="64">
        <v>37</v>
      </c>
      <c r="I68" s="64">
        <v>157</v>
      </c>
      <c r="J68" s="64">
        <v>23</v>
      </c>
      <c r="K68" s="64">
        <v>0</v>
      </c>
      <c r="L68" s="60" t="s">
        <v>77</v>
      </c>
      <c r="M68" s="268">
        <v>3</v>
      </c>
      <c r="N68" s="274" t="s">
        <v>152</v>
      </c>
      <c r="O68" s="286">
        <v>1016</v>
      </c>
      <c r="P68" s="286" t="s">
        <v>80</v>
      </c>
      <c r="Q68" s="290">
        <v>5976</v>
      </c>
      <c r="R68" s="286" t="s">
        <v>82</v>
      </c>
      <c r="S68" s="64">
        <v>35500</v>
      </c>
      <c r="T68" s="64" t="s">
        <v>87</v>
      </c>
      <c r="U68" s="84" t="s">
        <v>90</v>
      </c>
      <c r="V68" s="84">
        <v>0</v>
      </c>
      <c r="W68" s="63" t="s">
        <v>159</v>
      </c>
      <c r="X68" s="274" t="s">
        <v>96</v>
      </c>
      <c r="Y68" s="63" t="s">
        <v>97</v>
      </c>
      <c r="Z68" s="64">
        <v>0</v>
      </c>
      <c r="AA68" s="64">
        <v>0</v>
      </c>
      <c r="AB68" s="64">
        <v>0</v>
      </c>
      <c r="AC68" s="64">
        <v>0</v>
      </c>
      <c r="AD68" s="64">
        <v>0</v>
      </c>
      <c r="AE68" s="64">
        <v>0</v>
      </c>
      <c r="AF68" s="286">
        <f t="shared" si="15"/>
        <v>0</v>
      </c>
      <c r="AG68" s="319">
        <f t="shared" si="15"/>
        <v>0</v>
      </c>
      <c r="AH68" s="64">
        <v>1</v>
      </c>
      <c r="AI68" s="136">
        <v>17578</v>
      </c>
      <c r="AJ68" s="64">
        <v>0</v>
      </c>
      <c r="AK68" s="136">
        <v>0</v>
      </c>
      <c r="AL68" s="64">
        <v>0</v>
      </c>
      <c r="AM68" s="136">
        <v>0</v>
      </c>
      <c r="AN68" s="154">
        <f t="shared" si="18"/>
        <v>1</v>
      </c>
      <c r="AO68" s="125">
        <f t="shared" si="18"/>
        <v>17578</v>
      </c>
      <c r="AP68" s="64">
        <v>0</v>
      </c>
      <c r="AQ68" s="64">
        <v>0</v>
      </c>
      <c r="AR68" s="64">
        <v>0</v>
      </c>
      <c r="AS68" s="64">
        <v>0</v>
      </c>
      <c r="AT68" s="64">
        <v>0</v>
      </c>
      <c r="AU68" s="136">
        <v>0</v>
      </c>
      <c r="AV68" s="154">
        <v>0</v>
      </c>
      <c r="AW68" s="125">
        <f t="shared" si="19"/>
        <v>0</v>
      </c>
      <c r="AX68" s="64">
        <v>0</v>
      </c>
      <c r="AY68" s="64">
        <v>0</v>
      </c>
      <c r="AZ68" s="64">
        <v>0</v>
      </c>
      <c r="BA68" s="64">
        <v>0</v>
      </c>
      <c r="BB68" s="64">
        <v>0</v>
      </c>
      <c r="BC68" s="64">
        <v>0</v>
      </c>
      <c r="BD68" s="154">
        <v>0</v>
      </c>
      <c r="BE68" s="125">
        <f t="shared" si="16"/>
        <v>0</v>
      </c>
      <c r="BF68" s="155">
        <f t="shared" si="17"/>
        <v>1</v>
      </c>
      <c r="BG68" s="127">
        <f t="shared" si="17"/>
        <v>17578</v>
      </c>
      <c r="BH68" s="128">
        <f t="shared" si="9"/>
        <v>2</v>
      </c>
      <c r="BI68" s="129">
        <f t="shared" si="7"/>
        <v>21093.599999999999</v>
      </c>
      <c r="BJ68" s="128">
        <f t="shared" si="10"/>
        <v>3</v>
      </c>
      <c r="BK68" s="129">
        <f t="shared" si="4"/>
        <v>25312.319999999996</v>
      </c>
      <c r="BL68" s="128">
        <f t="shared" si="11"/>
        <v>4</v>
      </c>
      <c r="BM68" s="129">
        <f t="shared" si="5"/>
        <v>30374.783999999992</v>
      </c>
      <c r="BN68" s="1"/>
      <c r="BO68" s="1"/>
      <c r="BP68" s="1"/>
      <c r="BQ68" s="1"/>
      <c r="BR68" s="1"/>
      <c r="BS68" s="1"/>
      <c r="BT68" s="1"/>
      <c r="BU68" s="1"/>
      <c r="BV68" s="1"/>
    </row>
    <row r="69" spans="1:74" ht="110.25" x14ac:dyDescent="0.25">
      <c r="A69" s="56" t="s">
        <v>71</v>
      </c>
      <c r="B69" s="161" t="s">
        <v>168</v>
      </c>
      <c r="C69" s="58" t="s">
        <v>72</v>
      </c>
      <c r="D69" s="58" t="s">
        <v>74</v>
      </c>
      <c r="E69" s="58" t="s">
        <v>75</v>
      </c>
      <c r="F69" s="182" t="s">
        <v>246</v>
      </c>
      <c r="G69" s="24" t="s">
        <v>98</v>
      </c>
      <c r="H69" s="64">
        <v>37</v>
      </c>
      <c r="I69" s="64">
        <v>157</v>
      </c>
      <c r="J69" s="64">
        <v>23</v>
      </c>
      <c r="K69" s="64">
        <v>0</v>
      </c>
      <c r="L69" s="60" t="s">
        <v>77</v>
      </c>
      <c r="M69" s="268">
        <v>3</v>
      </c>
      <c r="N69" s="274" t="s">
        <v>152</v>
      </c>
      <c r="O69" s="286">
        <v>1016</v>
      </c>
      <c r="P69" s="286" t="s">
        <v>80</v>
      </c>
      <c r="Q69" s="290">
        <v>5976</v>
      </c>
      <c r="R69" s="286" t="s">
        <v>82</v>
      </c>
      <c r="S69" s="64">
        <v>35800</v>
      </c>
      <c r="T69" s="64" t="s">
        <v>160</v>
      </c>
      <c r="U69" s="84" t="s">
        <v>90</v>
      </c>
      <c r="V69" s="84">
        <v>0</v>
      </c>
      <c r="W69" s="63" t="s">
        <v>161</v>
      </c>
      <c r="X69" s="274" t="s">
        <v>96</v>
      </c>
      <c r="Y69" s="63" t="s">
        <v>97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286">
        <f t="shared" si="15"/>
        <v>0</v>
      </c>
      <c r="AG69" s="319">
        <f t="shared" si="15"/>
        <v>0</v>
      </c>
      <c r="AH69" s="64">
        <v>1</v>
      </c>
      <c r="AI69" s="136">
        <v>1980</v>
      </c>
      <c r="AJ69" s="64">
        <v>0</v>
      </c>
      <c r="AK69" s="136">
        <v>0</v>
      </c>
      <c r="AL69" s="64">
        <v>0</v>
      </c>
      <c r="AM69" s="136">
        <v>0</v>
      </c>
      <c r="AN69" s="154">
        <f t="shared" si="18"/>
        <v>1</v>
      </c>
      <c r="AO69" s="125">
        <f t="shared" si="18"/>
        <v>1980</v>
      </c>
      <c r="AP69" s="64">
        <v>0</v>
      </c>
      <c r="AQ69" s="64">
        <v>0</v>
      </c>
      <c r="AR69" s="64">
        <v>0</v>
      </c>
      <c r="AS69" s="64">
        <v>0</v>
      </c>
      <c r="AT69" s="64">
        <v>0</v>
      </c>
      <c r="AU69" s="136">
        <v>0</v>
      </c>
      <c r="AV69" s="154">
        <v>0</v>
      </c>
      <c r="AW69" s="125">
        <f t="shared" si="19"/>
        <v>0</v>
      </c>
      <c r="AX69" s="64">
        <v>0</v>
      </c>
      <c r="AY69" s="64">
        <v>0</v>
      </c>
      <c r="AZ69" s="64">
        <v>0</v>
      </c>
      <c r="BA69" s="64">
        <v>0</v>
      </c>
      <c r="BB69" s="64">
        <v>0</v>
      </c>
      <c r="BC69" s="64">
        <v>0</v>
      </c>
      <c r="BD69" s="154">
        <v>0</v>
      </c>
      <c r="BE69" s="125">
        <f t="shared" si="16"/>
        <v>0</v>
      </c>
      <c r="BF69" s="155">
        <f t="shared" si="17"/>
        <v>1</v>
      </c>
      <c r="BG69" s="127">
        <f t="shared" si="17"/>
        <v>1980</v>
      </c>
      <c r="BH69" s="128">
        <f t="shared" si="9"/>
        <v>2</v>
      </c>
      <c r="BI69" s="129">
        <f t="shared" si="7"/>
        <v>2376</v>
      </c>
      <c r="BJ69" s="128">
        <f t="shared" si="10"/>
        <v>3</v>
      </c>
      <c r="BK69" s="129">
        <f t="shared" si="4"/>
        <v>2851.2</v>
      </c>
      <c r="BL69" s="128">
        <f t="shared" si="11"/>
        <v>4</v>
      </c>
      <c r="BM69" s="129">
        <f t="shared" si="5"/>
        <v>3421.4399999999996</v>
      </c>
      <c r="BN69" s="1"/>
      <c r="BO69" s="1"/>
      <c r="BP69" s="1"/>
      <c r="BQ69" s="1"/>
      <c r="BR69" s="1"/>
      <c r="BS69" s="1"/>
      <c r="BT69" s="1"/>
      <c r="BU69" s="1"/>
      <c r="BV69" s="1"/>
    </row>
    <row r="70" spans="1:74" ht="110.25" x14ac:dyDescent="0.25">
      <c r="A70" s="56" t="s">
        <v>71</v>
      </c>
      <c r="B70" s="161" t="s">
        <v>168</v>
      </c>
      <c r="C70" s="58" t="s">
        <v>72</v>
      </c>
      <c r="D70" s="58" t="s">
        <v>74</v>
      </c>
      <c r="E70" s="58" t="s">
        <v>75</v>
      </c>
      <c r="F70" s="182" t="s">
        <v>247</v>
      </c>
      <c r="G70" s="24" t="s">
        <v>98</v>
      </c>
      <c r="H70" s="64">
        <v>37</v>
      </c>
      <c r="I70" s="64">
        <v>157</v>
      </c>
      <c r="J70" s="64">
        <v>23</v>
      </c>
      <c r="K70" s="64">
        <v>0</v>
      </c>
      <c r="L70" s="60" t="s">
        <v>77</v>
      </c>
      <c r="M70" s="268">
        <v>3</v>
      </c>
      <c r="N70" s="274" t="s">
        <v>152</v>
      </c>
      <c r="O70" s="286">
        <v>1016</v>
      </c>
      <c r="P70" s="286" t="s">
        <v>80</v>
      </c>
      <c r="Q70" s="290">
        <v>5976</v>
      </c>
      <c r="R70" s="286" t="s">
        <v>82</v>
      </c>
      <c r="S70" s="64">
        <v>33300</v>
      </c>
      <c r="T70" s="64" t="s">
        <v>106</v>
      </c>
      <c r="U70" s="84" t="s">
        <v>90</v>
      </c>
      <c r="V70" s="84">
        <v>0</v>
      </c>
      <c r="W70" s="63" t="s">
        <v>162</v>
      </c>
      <c r="X70" s="274" t="s">
        <v>96</v>
      </c>
      <c r="Y70" s="63" t="s">
        <v>97</v>
      </c>
      <c r="Z70" s="63">
        <v>0</v>
      </c>
      <c r="AA70" s="63">
        <v>0</v>
      </c>
      <c r="AB70" s="63">
        <v>0</v>
      </c>
      <c r="AC70" s="63">
        <v>0</v>
      </c>
      <c r="AD70" s="63">
        <v>0</v>
      </c>
      <c r="AE70" s="63">
        <v>0</v>
      </c>
      <c r="AF70" s="274">
        <f t="shared" si="15"/>
        <v>0</v>
      </c>
      <c r="AG70" s="327">
        <f t="shared" si="15"/>
        <v>0</v>
      </c>
      <c r="AH70" s="63">
        <v>0</v>
      </c>
      <c r="AI70" s="150">
        <v>0</v>
      </c>
      <c r="AJ70" s="63">
        <v>0</v>
      </c>
      <c r="AK70" s="150">
        <v>0</v>
      </c>
      <c r="AL70" s="63">
        <v>1</v>
      </c>
      <c r="AM70" s="150">
        <v>20548</v>
      </c>
      <c r="AN70" s="151">
        <f t="shared" si="18"/>
        <v>1</v>
      </c>
      <c r="AO70" s="152">
        <f t="shared" si="18"/>
        <v>20548</v>
      </c>
      <c r="AP70" s="63">
        <v>0</v>
      </c>
      <c r="AQ70" s="63">
        <v>0</v>
      </c>
      <c r="AR70" s="63">
        <v>0</v>
      </c>
      <c r="AS70" s="63">
        <v>0</v>
      </c>
      <c r="AT70" s="63">
        <v>0</v>
      </c>
      <c r="AU70" s="150">
        <v>0</v>
      </c>
      <c r="AV70" s="151">
        <v>0</v>
      </c>
      <c r="AW70" s="152">
        <f t="shared" si="19"/>
        <v>0</v>
      </c>
      <c r="AX70" s="63">
        <v>0</v>
      </c>
      <c r="AY70" s="63">
        <v>0</v>
      </c>
      <c r="AZ70" s="63">
        <v>0</v>
      </c>
      <c r="BA70" s="63">
        <v>0</v>
      </c>
      <c r="BB70" s="63">
        <v>0</v>
      </c>
      <c r="BC70" s="63">
        <v>0</v>
      </c>
      <c r="BD70" s="151">
        <v>0</v>
      </c>
      <c r="BE70" s="152">
        <f t="shared" si="16"/>
        <v>0</v>
      </c>
      <c r="BF70" s="155">
        <f t="shared" si="17"/>
        <v>1</v>
      </c>
      <c r="BG70" s="127">
        <f t="shared" si="17"/>
        <v>20548</v>
      </c>
      <c r="BH70" s="128">
        <f t="shared" si="9"/>
        <v>2</v>
      </c>
      <c r="BI70" s="129">
        <f t="shared" si="7"/>
        <v>24657.599999999999</v>
      </c>
      <c r="BJ70" s="128">
        <f t="shared" si="10"/>
        <v>3</v>
      </c>
      <c r="BK70" s="129">
        <f t="shared" si="4"/>
        <v>29589.119999999995</v>
      </c>
      <c r="BL70" s="128">
        <f t="shared" si="11"/>
        <v>4</v>
      </c>
      <c r="BM70" s="129">
        <f t="shared" si="5"/>
        <v>35506.943999999996</v>
      </c>
      <c r="BN70" s="1"/>
      <c r="BO70" s="1"/>
      <c r="BP70" s="1"/>
      <c r="BQ70" s="1"/>
      <c r="BR70" s="1"/>
      <c r="BS70" s="1"/>
      <c r="BT70" s="1"/>
      <c r="BU70" s="1"/>
      <c r="BV70" s="1"/>
    </row>
    <row r="71" spans="1:74" ht="110.25" x14ac:dyDescent="0.25">
      <c r="A71" s="56" t="s">
        <v>71</v>
      </c>
      <c r="B71" s="161" t="s">
        <v>168</v>
      </c>
      <c r="C71" s="58" t="s">
        <v>72</v>
      </c>
      <c r="D71" s="58" t="s">
        <v>74</v>
      </c>
      <c r="E71" s="58" t="s">
        <v>75</v>
      </c>
      <c r="F71" s="182" t="s">
        <v>248</v>
      </c>
      <c r="G71" s="24" t="s">
        <v>98</v>
      </c>
      <c r="H71" s="64">
        <v>37</v>
      </c>
      <c r="I71" s="64">
        <v>157</v>
      </c>
      <c r="J71" s="64">
        <v>23</v>
      </c>
      <c r="K71" s="64">
        <v>0</v>
      </c>
      <c r="L71" s="60" t="s">
        <v>77</v>
      </c>
      <c r="M71" s="268">
        <v>3</v>
      </c>
      <c r="N71" s="274" t="s">
        <v>152</v>
      </c>
      <c r="O71" s="286">
        <v>1016</v>
      </c>
      <c r="P71" s="286" t="s">
        <v>80</v>
      </c>
      <c r="Q71" s="290">
        <v>5976</v>
      </c>
      <c r="R71" s="286" t="s">
        <v>82</v>
      </c>
      <c r="S71" s="64">
        <v>35620</v>
      </c>
      <c r="T71" s="64" t="s">
        <v>163</v>
      </c>
      <c r="U71" s="84" t="s">
        <v>90</v>
      </c>
      <c r="V71" s="84">
        <v>0</v>
      </c>
      <c r="W71" s="63" t="s">
        <v>164</v>
      </c>
      <c r="X71" s="274" t="s">
        <v>96</v>
      </c>
      <c r="Y71" s="63" t="s">
        <v>97</v>
      </c>
      <c r="Z71" s="63">
        <v>0</v>
      </c>
      <c r="AA71" s="63">
        <v>0</v>
      </c>
      <c r="AB71" s="63">
        <v>0</v>
      </c>
      <c r="AC71" s="63">
        <v>0</v>
      </c>
      <c r="AD71" s="63">
        <v>0</v>
      </c>
      <c r="AE71" s="63">
        <v>0</v>
      </c>
      <c r="AF71" s="274">
        <f t="shared" si="15"/>
        <v>0</v>
      </c>
      <c r="AG71" s="327">
        <f t="shared" si="15"/>
        <v>0</v>
      </c>
      <c r="AH71" s="63">
        <v>0</v>
      </c>
      <c r="AI71" s="150">
        <v>0</v>
      </c>
      <c r="AJ71" s="63">
        <v>0</v>
      </c>
      <c r="AK71" s="150">
        <v>0</v>
      </c>
      <c r="AL71" s="63">
        <v>1</v>
      </c>
      <c r="AM71" s="150">
        <v>13200</v>
      </c>
      <c r="AN71" s="151">
        <f t="shared" si="18"/>
        <v>1</v>
      </c>
      <c r="AO71" s="152">
        <f t="shared" si="18"/>
        <v>13200</v>
      </c>
      <c r="AP71" s="63">
        <v>0</v>
      </c>
      <c r="AQ71" s="63">
        <v>0</v>
      </c>
      <c r="AR71" s="63">
        <v>0</v>
      </c>
      <c r="AS71" s="63">
        <v>0</v>
      </c>
      <c r="AT71" s="63">
        <v>0</v>
      </c>
      <c r="AU71" s="150">
        <v>0</v>
      </c>
      <c r="AV71" s="151">
        <v>0</v>
      </c>
      <c r="AW71" s="152">
        <f t="shared" si="19"/>
        <v>0</v>
      </c>
      <c r="AX71" s="63">
        <v>0</v>
      </c>
      <c r="AY71" s="63">
        <v>0</v>
      </c>
      <c r="AZ71" s="63">
        <v>0</v>
      </c>
      <c r="BA71" s="63">
        <v>0</v>
      </c>
      <c r="BB71" s="63">
        <v>0</v>
      </c>
      <c r="BC71" s="63">
        <v>0</v>
      </c>
      <c r="BD71" s="151">
        <v>0</v>
      </c>
      <c r="BE71" s="152">
        <f t="shared" si="16"/>
        <v>0</v>
      </c>
      <c r="BF71" s="155">
        <f t="shared" si="17"/>
        <v>1</v>
      </c>
      <c r="BG71" s="127">
        <f t="shared" si="17"/>
        <v>13200</v>
      </c>
      <c r="BH71" s="128">
        <f t="shared" si="9"/>
        <v>2</v>
      </c>
      <c r="BI71" s="129">
        <f t="shared" si="7"/>
        <v>15840</v>
      </c>
      <c r="BJ71" s="128">
        <f t="shared" si="10"/>
        <v>3</v>
      </c>
      <c r="BK71" s="129">
        <f t="shared" si="4"/>
        <v>19008</v>
      </c>
      <c r="BL71" s="128">
        <f t="shared" si="11"/>
        <v>4</v>
      </c>
      <c r="BM71" s="129">
        <f t="shared" si="5"/>
        <v>22809.599999999999</v>
      </c>
      <c r="BN71" s="1"/>
      <c r="BO71" s="1"/>
      <c r="BP71" s="1"/>
      <c r="BQ71" s="1"/>
      <c r="BR71" s="1"/>
      <c r="BS71" s="1"/>
      <c r="BT71" s="1"/>
      <c r="BU71" s="1"/>
      <c r="BV71" s="1"/>
    </row>
    <row r="72" spans="1:74" ht="110.25" x14ac:dyDescent="0.25">
      <c r="A72" s="56" t="s">
        <v>71</v>
      </c>
      <c r="B72" s="161" t="s">
        <v>168</v>
      </c>
      <c r="C72" s="58" t="s">
        <v>72</v>
      </c>
      <c r="D72" s="58" t="s">
        <v>74</v>
      </c>
      <c r="E72" s="58" t="s">
        <v>75</v>
      </c>
      <c r="F72" s="182" t="s">
        <v>249</v>
      </c>
      <c r="G72" s="24" t="s">
        <v>98</v>
      </c>
      <c r="H72" s="64">
        <v>37</v>
      </c>
      <c r="I72" s="64">
        <v>157</v>
      </c>
      <c r="J72" s="64">
        <v>23</v>
      </c>
      <c r="K72" s="64">
        <v>0</v>
      </c>
      <c r="L72" s="60" t="s">
        <v>77</v>
      </c>
      <c r="M72" s="268">
        <v>3</v>
      </c>
      <c r="N72" s="274" t="s">
        <v>152</v>
      </c>
      <c r="O72" s="286">
        <v>1016</v>
      </c>
      <c r="P72" s="286" t="s">
        <v>80</v>
      </c>
      <c r="Q72" s="290">
        <v>5976</v>
      </c>
      <c r="R72" s="286" t="s">
        <v>82</v>
      </c>
      <c r="S72" s="64">
        <v>35930</v>
      </c>
      <c r="T72" s="64" t="s">
        <v>108</v>
      </c>
      <c r="U72" s="84" t="s">
        <v>90</v>
      </c>
      <c r="V72" s="84">
        <v>0</v>
      </c>
      <c r="W72" s="63" t="s">
        <v>119</v>
      </c>
      <c r="X72" s="274" t="s">
        <v>96</v>
      </c>
      <c r="Y72" s="63" t="s">
        <v>97</v>
      </c>
      <c r="Z72" s="63">
        <v>0</v>
      </c>
      <c r="AA72" s="63">
        <v>0</v>
      </c>
      <c r="AB72" s="63">
        <v>0</v>
      </c>
      <c r="AC72" s="63">
        <v>0</v>
      </c>
      <c r="AD72" s="63">
        <v>0</v>
      </c>
      <c r="AE72" s="63">
        <v>0</v>
      </c>
      <c r="AF72" s="274">
        <f t="shared" si="15"/>
        <v>0</v>
      </c>
      <c r="AG72" s="327">
        <f t="shared" si="15"/>
        <v>0</v>
      </c>
      <c r="AH72" s="63">
        <v>1</v>
      </c>
      <c r="AI72" s="150">
        <v>10936.2</v>
      </c>
      <c r="AJ72" s="63">
        <v>0</v>
      </c>
      <c r="AK72" s="150">
        <v>0</v>
      </c>
      <c r="AL72" s="63">
        <v>0</v>
      </c>
      <c r="AM72" s="150">
        <v>0</v>
      </c>
      <c r="AN72" s="151">
        <f t="shared" si="18"/>
        <v>1</v>
      </c>
      <c r="AO72" s="152">
        <f t="shared" si="18"/>
        <v>10936.2</v>
      </c>
      <c r="AP72" s="63">
        <v>0</v>
      </c>
      <c r="AQ72" s="63">
        <v>0</v>
      </c>
      <c r="AR72" s="63">
        <v>0</v>
      </c>
      <c r="AS72" s="63">
        <v>0</v>
      </c>
      <c r="AT72" s="63">
        <v>0</v>
      </c>
      <c r="AU72" s="150">
        <v>0</v>
      </c>
      <c r="AV72" s="151">
        <v>0</v>
      </c>
      <c r="AW72" s="152">
        <f t="shared" si="19"/>
        <v>0</v>
      </c>
      <c r="AX72" s="63">
        <v>0</v>
      </c>
      <c r="AY72" s="63">
        <v>0</v>
      </c>
      <c r="AZ72" s="63">
        <v>0</v>
      </c>
      <c r="BA72" s="63">
        <v>0</v>
      </c>
      <c r="BB72" s="63">
        <v>0</v>
      </c>
      <c r="BC72" s="63">
        <v>0</v>
      </c>
      <c r="BD72" s="151">
        <v>0</v>
      </c>
      <c r="BE72" s="152">
        <f t="shared" si="16"/>
        <v>0</v>
      </c>
      <c r="BF72" s="155">
        <f t="shared" si="17"/>
        <v>1</v>
      </c>
      <c r="BG72" s="127">
        <f t="shared" si="17"/>
        <v>10936.2</v>
      </c>
      <c r="BH72" s="128">
        <f t="shared" si="9"/>
        <v>2</v>
      </c>
      <c r="BI72" s="129">
        <f t="shared" si="7"/>
        <v>13123.44</v>
      </c>
      <c r="BJ72" s="128">
        <f t="shared" si="10"/>
        <v>3</v>
      </c>
      <c r="BK72" s="129">
        <f t="shared" si="4"/>
        <v>15748.128000000001</v>
      </c>
      <c r="BL72" s="128">
        <f t="shared" si="11"/>
        <v>4</v>
      </c>
      <c r="BM72" s="129">
        <f t="shared" si="5"/>
        <v>18897.7536</v>
      </c>
      <c r="BN72" s="1"/>
      <c r="BO72" s="1"/>
      <c r="BP72" s="1"/>
      <c r="BQ72" s="1"/>
      <c r="BR72" s="1"/>
      <c r="BS72" s="1"/>
      <c r="BT72" s="1"/>
      <c r="BU72" s="1"/>
      <c r="BV72" s="1"/>
    </row>
    <row r="73" spans="1:74" ht="110.25" x14ac:dyDescent="0.25">
      <c r="A73" s="56" t="s">
        <v>71</v>
      </c>
      <c r="B73" s="161" t="s">
        <v>168</v>
      </c>
      <c r="C73" s="58" t="s">
        <v>72</v>
      </c>
      <c r="D73" s="58" t="s">
        <v>74</v>
      </c>
      <c r="E73" s="58" t="s">
        <v>75</v>
      </c>
      <c r="F73" s="182" t="s">
        <v>250</v>
      </c>
      <c r="G73" s="24" t="s">
        <v>98</v>
      </c>
      <c r="H73" s="64">
        <v>37</v>
      </c>
      <c r="I73" s="64">
        <v>157</v>
      </c>
      <c r="J73" s="64">
        <v>23</v>
      </c>
      <c r="K73" s="64">
        <v>0</v>
      </c>
      <c r="L73" s="60" t="s">
        <v>77</v>
      </c>
      <c r="M73" s="268">
        <v>3</v>
      </c>
      <c r="N73" s="274" t="s">
        <v>152</v>
      </c>
      <c r="O73" s="286">
        <v>1016</v>
      </c>
      <c r="P73" s="286" t="s">
        <v>80</v>
      </c>
      <c r="Q73" s="290">
        <v>5976</v>
      </c>
      <c r="R73" s="286" t="s">
        <v>82</v>
      </c>
      <c r="S73" s="64">
        <v>39200</v>
      </c>
      <c r="T73" s="64" t="s">
        <v>88</v>
      </c>
      <c r="U73" s="84" t="s">
        <v>90</v>
      </c>
      <c r="V73" s="84">
        <v>0</v>
      </c>
      <c r="W73" s="63" t="s">
        <v>165</v>
      </c>
      <c r="X73" s="274" t="s">
        <v>96</v>
      </c>
      <c r="Y73" s="63" t="s">
        <v>97</v>
      </c>
      <c r="Z73" s="63">
        <v>0</v>
      </c>
      <c r="AA73" s="63">
        <v>0</v>
      </c>
      <c r="AB73" s="63">
        <v>0</v>
      </c>
      <c r="AC73" s="63">
        <v>0</v>
      </c>
      <c r="AD73" s="63">
        <v>0</v>
      </c>
      <c r="AE73" s="63">
        <v>0</v>
      </c>
      <c r="AF73" s="274">
        <f t="shared" si="15"/>
        <v>0</v>
      </c>
      <c r="AG73" s="327">
        <f t="shared" si="15"/>
        <v>0</v>
      </c>
      <c r="AH73" s="63">
        <v>0</v>
      </c>
      <c r="AI73" s="150">
        <v>0</v>
      </c>
      <c r="AJ73" s="63">
        <v>1</v>
      </c>
      <c r="AK73" s="150">
        <v>33600.6</v>
      </c>
      <c r="AL73" s="63">
        <v>0</v>
      </c>
      <c r="AM73" s="150">
        <v>0</v>
      </c>
      <c r="AN73" s="151">
        <f t="shared" si="18"/>
        <v>1</v>
      </c>
      <c r="AO73" s="152">
        <f t="shared" si="18"/>
        <v>33600.6</v>
      </c>
      <c r="AP73" s="63">
        <v>0</v>
      </c>
      <c r="AQ73" s="63">
        <v>0</v>
      </c>
      <c r="AR73" s="63">
        <v>0</v>
      </c>
      <c r="AS73" s="63">
        <v>0</v>
      </c>
      <c r="AT73" s="63">
        <v>0</v>
      </c>
      <c r="AU73" s="150">
        <v>0</v>
      </c>
      <c r="AV73" s="151">
        <v>0</v>
      </c>
      <c r="AW73" s="152">
        <f t="shared" si="19"/>
        <v>0</v>
      </c>
      <c r="AX73" s="63">
        <v>0</v>
      </c>
      <c r="AY73" s="63">
        <v>0</v>
      </c>
      <c r="AZ73" s="63">
        <v>0</v>
      </c>
      <c r="BA73" s="63">
        <v>0</v>
      </c>
      <c r="BB73" s="63">
        <v>0</v>
      </c>
      <c r="BC73" s="63">
        <v>0</v>
      </c>
      <c r="BD73" s="151">
        <v>0</v>
      </c>
      <c r="BE73" s="152">
        <f t="shared" si="16"/>
        <v>0</v>
      </c>
      <c r="BF73" s="155">
        <f t="shared" si="17"/>
        <v>1</v>
      </c>
      <c r="BG73" s="127">
        <f t="shared" si="17"/>
        <v>33600.6</v>
      </c>
      <c r="BH73" s="128">
        <f t="shared" si="9"/>
        <v>2</v>
      </c>
      <c r="BI73" s="129">
        <f t="shared" si="7"/>
        <v>40320.719999999994</v>
      </c>
      <c r="BJ73" s="128">
        <f t="shared" si="10"/>
        <v>3</v>
      </c>
      <c r="BK73" s="129">
        <f t="shared" si="4"/>
        <v>48384.863999999994</v>
      </c>
      <c r="BL73" s="128">
        <f t="shared" si="11"/>
        <v>4</v>
      </c>
      <c r="BM73" s="129">
        <f t="shared" si="5"/>
        <v>58061.83679999999</v>
      </c>
      <c r="BN73" s="1"/>
      <c r="BO73" s="1"/>
      <c r="BP73" s="1"/>
      <c r="BQ73" s="1"/>
      <c r="BR73" s="1"/>
      <c r="BS73" s="1"/>
      <c r="BT73" s="1"/>
      <c r="BU73" s="1"/>
      <c r="BV73" s="1"/>
    </row>
    <row r="74" spans="1:74" ht="110.25" x14ac:dyDescent="0.25">
      <c r="A74" s="56" t="s">
        <v>71</v>
      </c>
      <c r="B74" s="161" t="s">
        <v>168</v>
      </c>
      <c r="C74" s="58" t="s">
        <v>72</v>
      </c>
      <c r="D74" s="58" t="s">
        <v>74</v>
      </c>
      <c r="E74" s="58" t="s">
        <v>75</v>
      </c>
      <c r="F74" s="182" t="s">
        <v>251</v>
      </c>
      <c r="G74" s="24" t="s">
        <v>98</v>
      </c>
      <c r="H74" s="64">
        <v>37</v>
      </c>
      <c r="I74" s="64">
        <v>157</v>
      </c>
      <c r="J74" s="64">
        <v>23</v>
      </c>
      <c r="K74" s="64">
        <v>0</v>
      </c>
      <c r="L74" s="60" t="s">
        <v>77</v>
      </c>
      <c r="M74" s="268">
        <v>3</v>
      </c>
      <c r="N74" s="274" t="s">
        <v>152</v>
      </c>
      <c r="O74" s="286">
        <v>1016</v>
      </c>
      <c r="P74" s="286" t="s">
        <v>80</v>
      </c>
      <c r="Q74" s="290">
        <v>5976</v>
      </c>
      <c r="R74" s="286" t="s">
        <v>82</v>
      </c>
      <c r="S74" s="64">
        <v>39530</v>
      </c>
      <c r="T74" s="64" t="s">
        <v>109</v>
      </c>
      <c r="U74" s="84" t="s">
        <v>90</v>
      </c>
      <c r="V74" s="84">
        <v>0</v>
      </c>
      <c r="W74" s="63" t="s">
        <v>120</v>
      </c>
      <c r="X74" s="274" t="s">
        <v>96</v>
      </c>
      <c r="Y74" s="100" t="s">
        <v>97</v>
      </c>
      <c r="Z74" s="156">
        <v>0</v>
      </c>
      <c r="AA74" s="63">
        <v>0</v>
      </c>
      <c r="AB74" s="63">
        <v>0</v>
      </c>
      <c r="AC74" s="63">
        <v>0</v>
      </c>
      <c r="AD74" s="63">
        <v>1</v>
      </c>
      <c r="AE74" s="150">
        <v>4301</v>
      </c>
      <c r="AF74" s="274">
        <f t="shared" si="15"/>
        <v>1</v>
      </c>
      <c r="AG74" s="327">
        <f t="shared" si="15"/>
        <v>4301</v>
      </c>
      <c r="AH74" s="62">
        <v>0</v>
      </c>
      <c r="AI74" s="157">
        <v>0</v>
      </c>
      <c r="AJ74" s="63">
        <v>0</v>
      </c>
      <c r="AK74" s="150">
        <v>0</v>
      </c>
      <c r="AL74" s="63">
        <v>0</v>
      </c>
      <c r="AM74" s="150">
        <v>0</v>
      </c>
      <c r="AN74" s="151">
        <f t="shared" si="18"/>
        <v>0</v>
      </c>
      <c r="AO74" s="152">
        <f t="shared" si="18"/>
        <v>0</v>
      </c>
      <c r="AP74" s="63">
        <v>0</v>
      </c>
      <c r="AQ74" s="63">
        <v>0</v>
      </c>
      <c r="AR74" s="63">
        <v>0</v>
      </c>
      <c r="AS74" s="63">
        <v>0</v>
      </c>
      <c r="AT74" s="63">
        <v>0</v>
      </c>
      <c r="AU74" s="150">
        <v>0</v>
      </c>
      <c r="AV74" s="151">
        <v>0</v>
      </c>
      <c r="AW74" s="152">
        <f t="shared" si="19"/>
        <v>0</v>
      </c>
      <c r="AX74" s="63">
        <v>0</v>
      </c>
      <c r="AY74" s="63">
        <v>0</v>
      </c>
      <c r="AZ74" s="63">
        <v>0</v>
      </c>
      <c r="BA74" s="63">
        <v>0</v>
      </c>
      <c r="BB74" s="63">
        <v>0</v>
      </c>
      <c r="BC74" s="63">
        <v>0</v>
      </c>
      <c r="BD74" s="151">
        <v>0</v>
      </c>
      <c r="BE74" s="152">
        <f t="shared" si="16"/>
        <v>0</v>
      </c>
      <c r="BF74" s="155">
        <f t="shared" si="17"/>
        <v>1</v>
      </c>
      <c r="BG74" s="127">
        <f t="shared" si="17"/>
        <v>4301</v>
      </c>
      <c r="BH74" s="128">
        <f t="shared" si="9"/>
        <v>2</v>
      </c>
      <c r="BI74" s="129">
        <f t="shared" si="7"/>
        <v>5161.2</v>
      </c>
      <c r="BJ74" s="128">
        <f t="shared" si="10"/>
        <v>3</v>
      </c>
      <c r="BK74" s="129">
        <f t="shared" si="4"/>
        <v>6193.44</v>
      </c>
      <c r="BL74" s="128">
        <f t="shared" si="11"/>
        <v>4</v>
      </c>
      <c r="BM74" s="129">
        <f t="shared" si="5"/>
        <v>7432.1279999999988</v>
      </c>
      <c r="BN74" s="1"/>
      <c r="BO74" s="1"/>
      <c r="BP74" s="1"/>
      <c r="BQ74" s="1"/>
      <c r="BR74" s="1"/>
      <c r="BS74" s="1"/>
      <c r="BT74" s="1"/>
      <c r="BU74" s="1"/>
      <c r="BV74" s="1"/>
    </row>
    <row r="75" spans="1:74" ht="110.25" x14ac:dyDescent="0.25">
      <c r="A75" s="56" t="s">
        <v>71</v>
      </c>
      <c r="B75" s="161" t="s">
        <v>168</v>
      </c>
      <c r="C75" s="58" t="s">
        <v>72</v>
      </c>
      <c r="D75" s="58" t="s">
        <v>74</v>
      </c>
      <c r="E75" s="58" t="s">
        <v>75</v>
      </c>
      <c r="F75" s="182" t="s">
        <v>252</v>
      </c>
      <c r="G75" s="24" t="s">
        <v>98</v>
      </c>
      <c r="H75" s="64">
        <v>37</v>
      </c>
      <c r="I75" s="64">
        <v>157</v>
      </c>
      <c r="J75" s="64">
        <v>23</v>
      </c>
      <c r="K75" s="64">
        <v>0</v>
      </c>
      <c r="L75" s="60" t="s">
        <v>77</v>
      </c>
      <c r="M75" s="268">
        <v>3</v>
      </c>
      <c r="N75" s="274" t="s">
        <v>152</v>
      </c>
      <c r="O75" s="286">
        <v>1016</v>
      </c>
      <c r="P75" s="286" t="s">
        <v>80</v>
      </c>
      <c r="Q75" s="290">
        <v>5976</v>
      </c>
      <c r="R75" s="286" t="s">
        <v>82</v>
      </c>
      <c r="S75" s="64">
        <v>39600</v>
      </c>
      <c r="T75" s="64" t="s">
        <v>110</v>
      </c>
      <c r="U75" s="84" t="s">
        <v>90</v>
      </c>
      <c r="V75" s="84">
        <v>0</v>
      </c>
      <c r="W75" s="63" t="s">
        <v>121</v>
      </c>
      <c r="X75" s="296" t="s">
        <v>96</v>
      </c>
      <c r="Y75" s="100" t="s">
        <v>97</v>
      </c>
      <c r="Z75" s="156">
        <v>0</v>
      </c>
      <c r="AA75" s="63">
        <v>0</v>
      </c>
      <c r="AB75" s="63">
        <v>0</v>
      </c>
      <c r="AC75" s="63">
        <v>0</v>
      </c>
      <c r="AD75" s="63">
        <v>0</v>
      </c>
      <c r="AE75" s="63">
        <v>0</v>
      </c>
      <c r="AF75" s="274">
        <f t="shared" si="15"/>
        <v>0</v>
      </c>
      <c r="AG75" s="327">
        <f t="shared" si="15"/>
        <v>0</v>
      </c>
      <c r="AH75" s="62">
        <v>0</v>
      </c>
      <c r="AI75" s="157">
        <v>0</v>
      </c>
      <c r="AJ75" s="63">
        <v>1</v>
      </c>
      <c r="AK75" s="150">
        <v>27720</v>
      </c>
      <c r="AL75" s="63">
        <v>0</v>
      </c>
      <c r="AM75" s="150">
        <v>0</v>
      </c>
      <c r="AN75" s="151">
        <f t="shared" si="18"/>
        <v>1</v>
      </c>
      <c r="AO75" s="152">
        <f t="shared" si="18"/>
        <v>27720</v>
      </c>
      <c r="AP75" s="63">
        <v>0</v>
      </c>
      <c r="AQ75" s="63">
        <v>0</v>
      </c>
      <c r="AR75" s="63">
        <v>0</v>
      </c>
      <c r="AS75" s="63">
        <v>0</v>
      </c>
      <c r="AT75" s="63">
        <v>0</v>
      </c>
      <c r="AU75" s="150">
        <v>0</v>
      </c>
      <c r="AV75" s="151">
        <v>0</v>
      </c>
      <c r="AW75" s="152">
        <f t="shared" si="19"/>
        <v>0</v>
      </c>
      <c r="AX75" s="63">
        <v>0</v>
      </c>
      <c r="AY75" s="63">
        <v>0</v>
      </c>
      <c r="AZ75" s="63">
        <v>0</v>
      </c>
      <c r="BA75" s="63">
        <v>0</v>
      </c>
      <c r="BB75" s="63">
        <v>0</v>
      </c>
      <c r="BC75" s="63">
        <v>0</v>
      </c>
      <c r="BD75" s="151">
        <v>0</v>
      </c>
      <c r="BE75" s="152">
        <f t="shared" si="16"/>
        <v>0</v>
      </c>
      <c r="BF75" s="155">
        <f t="shared" si="17"/>
        <v>1</v>
      </c>
      <c r="BG75" s="127">
        <f t="shared" si="17"/>
        <v>27720</v>
      </c>
      <c r="BH75" s="128">
        <f t="shared" si="9"/>
        <v>2</v>
      </c>
      <c r="BI75" s="129">
        <f t="shared" si="7"/>
        <v>33264</v>
      </c>
      <c r="BJ75" s="128">
        <f t="shared" si="10"/>
        <v>3</v>
      </c>
      <c r="BK75" s="129">
        <f t="shared" si="4"/>
        <v>39916.799999999996</v>
      </c>
      <c r="BL75" s="128">
        <f t="shared" si="11"/>
        <v>4</v>
      </c>
      <c r="BM75" s="129">
        <f t="shared" si="5"/>
        <v>47900.159999999996</v>
      </c>
      <c r="BN75" s="1"/>
      <c r="BO75" s="1"/>
      <c r="BP75" s="1"/>
      <c r="BQ75" s="1"/>
      <c r="BR75" s="1"/>
      <c r="BS75" s="1"/>
      <c r="BT75" s="1"/>
      <c r="BU75" s="1"/>
      <c r="BV75" s="1"/>
    </row>
    <row r="76" spans="1:74" ht="135" x14ac:dyDescent="0.25">
      <c r="A76" s="56" t="s">
        <v>71</v>
      </c>
      <c r="B76" s="161" t="s">
        <v>168</v>
      </c>
      <c r="C76" s="58" t="s">
        <v>72</v>
      </c>
      <c r="D76" s="58" t="s">
        <v>74</v>
      </c>
      <c r="E76" s="58" t="s">
        <v>75</v>
      </c>
      <c r="F76" s="182" t="s">
        <v>253</v>
      </c>
      <c r="G76" s="24" t="s">
        <v>98</v>
      </c>
      <c r="H76" s="64">
        <v>37</v>
      </c>
      <c r="I76" s="64">
        <v>157</v>
      </c>
      <c r="J76" s="64">
        <v>23</v>
      </c>
      <c r="K76" s="64">
        <v>0</v>
      </c>
      <c r="L76" s="60" t="s">
        <v>77</v>
      </c>
      <c r="M76" s="268">
        <v>3</v>
      </c>
      <c r="N76" s="274" t="s">
        <v>152</v>
      </c>
      <c r="O76" s="286">
        <v>1016</v>
      </c>
      <c r="P76" s="286" t="s">
        <v>80</v>
      </c>
      <c r="Q76" s="290">
        <v>5976</v>
      </c>
      <c r="R76" s="286" t="s">
        <v>82</v>
      </c>
      <c r="S76" s="64">
        <v>51220</v>
      </c>
      <c r="T76" s="111" t="s">
        <v>139</v>
      </c>
      <c r="U76" s="84" t="s">
        <v>90</v>
      </c>
      <c r="V76" s="84">
        <v>0</v>
      </c>
      <c r="W76" s="63" t="s">
        <v>166</v>
      </c>
      <c r="X76" s="297" t="s">
        <v>96</v>
      </c>
      <c r="Y76" s="100" t="s">
        <v>97</v>
      </c>
      <c r="Z76" s="156">
        <v>0</v>
      </c>
      <c r="AA76" s="63">
        <v>0</v>
      </c>
      <c r="AB76" s="63">
        <v>0</v>
      </c>
      <c r="AC76" s="63">
        <v>0</v>
      </c>
      <c r="AD76" s="63">
        <v>0</v>
      </c>
      <c r="AE76" s="63">
        <v>0</v>
      </c>
      <c r="AF76" s="274">
        <f t="shared" si="15"/>
        <v>0</v>
      </c>
      <c r="AG76" s="327">
        <f t="shared" si="15"/>
        <v>0</v>
      </c>
      <c r="AH76" s="62">
        <v>0</v>
      </c>
      <c r="AI76" s="157">
        <v>0</v>
      </c>
      <c r="AJ76" s="63">
        <v>0</v>
      </c>
      <c r="AK76" s="150">
        <v>0</v>
      </c>
      <c r="AL76" s="63">
        <v>1</v>
      </c>
      <c r="AM76" s="150">
        <v>701800</v>
      </c>
      <c r="AN76" s="151">
        <f t="shared" si="18"/>
        <v>1</v>
      </c>
      <c r="AO76" s="152">
        <f t="shared" si="18"/>
        <v>701800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150">
        <v>0</v>
      </c>
      <c r="AV76" s="151">
        <v>0</v>
      </c>
      <c r="AW76" s="152">
        <f t="shared" si="19"/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151">
        <v>0</v>
      </c>
      <c r="BE76" s="152">
        <f t="shared" si="16"/>
        <v>0</v>
      </c>
      <c r="BF76" s="155">
        <f t="shared" si="17"/>
        <v>1</v>
      </c>
      <c r="BG76" s="127">
        <f t="shared" si="17"/>
        <v>701800</v>
      </c>
      <c r="BH76" s="128">
        <f t="shared" si="9"/>
        <v>2</v>
      </c>
      <c r="BI76" s="129">
        <f t="shared" si="7"/>
        <v>842160</v>
      </c>
      <c r="BJ76" s="128">
        <f t="shared" si="10"/>
        <v>3</v>
      </c>
      <c r="BK76" s="129">
        <f t="shared" si="4"/>
        <v>1010592</v>
      </c>
      <c r="BL76" s="128">
        <f t="shared" si="11"/>
        <v>4</v>
      </c>
      <c r="BM76" s="129">
        <f t="shared" si="5"/>
        <v>1212710.3999999999</v>
      </c>
      <c r="BN76" s="1"/>
      <c r="BO76" s="1"/>
      <c r="BP76" s="1"/>
      <c r="BQ76" s="1"/>
      <c r="BR76" s="1"/>
      <c r="BS76" s="1"/>
      <c r="BT76" s="1"/>
      <c r="BU76" s="1"/>
      <c r="BV76" s="1"/>
    </row>
    <row r="77" spans="1:74" ht="18.75" x14ac:dyDescent="0.25">
      <c r="A77" s="104"/>
      <c r="B77" s="101"/>
      <c r="C77" s="105"/>
      <c r="D77" s="106"/>
      <c r="E77" s="106"/>
      <c r="F77" s="106"/>
      <c r="G77" s="102"/>
      <c r="H77" s="107"/>
      <c r="I77" s="107"/>
      <c r="J77" s="107"/>
      <c r="K77" s="107"/>
      <c r="L77" s="107"/>
      <c r="M77" s="268"/>
      <c r="N77" s="274"/>
      <c r="O77" s="274"/>
      <c r="P77" s="274"/>
      <c r="Q77" s="274"/>
      <c r="R77" s="274"/>
      <c r="S77" s="112"/>
      <c r="T77" s="112"/>
      <c r="U77" s="107"/>
      <c r="V77" s="107"/>
      <c r="W77" s="107"/>
      <c r="X77" s="274"/>
      <c r="Y77" s="107"/>
      <c r="Z77" s="158">
        <f t="shared" ref="Z77:BG77" si="20">SUM(Z47:Z76)</f>
        <v>0</v>
      </c>
      <c r="AA77" s="158">
        <f t="shared" si="20"/>
        <v>0</v>
      </c>
      <c r="AB77" s="158">
        <f t="shared" si="20"/>
        <v>0</v>
      </c>
      <c r="AC77" s="158">
        <f t="shared" si="20"/>
        <v>0</v>
      </c>
      <c r="AD77" s="307">
        <f t="shared" si="20"/>
        <v>8</v>
      </c>
      <c r="AE77" s="308">
        <f t="shared" si="20"/>
        <v>12975336.109999999</v>
      </c>
      <c r="AF77" s="328">
        <f t="shared" si="20"/>
        <v>8</v>
      </c>
      <c r="AG77" s="329">
        <f t="shared" si="20"/>
        <v>12975336.109999999</v>
      </c>
      <c r="AH77" s="158">
        <f t="shared" si="20"/>
        <v>9</v>
      </c>
      <c r="AI77" s="159">
        <f t="shared" si="20"/>
        <v>3284998.2</v>
      </c>
      <c r="AJ77" s="158">
        <f t="shared" si="20"/>
        <v>2</v>
      </c>
      <c r="AK77" s="159">
        <f t="shared" si="20"/>
        <v>61320.6</v>
      </c>
      <c r="AL77" s="158">
        <f t="shared" si="20"/>
        <v>8</v>
      </c>
      <c r="AM77" s="159">
        <f t="shared" si="20"/>
        <v>2500778.5</v>
      </c>
      <c r="AN77" s="158">
        <f t="shared" si="20"/>
        <v>19</v>
      </c>
      <c r="AO77" s="159">
        <f t="shared" si="20"/>
        <v>5847097.2999999998</v>
      </c>
      <c r="AP77" s="158">
        <f t="shared" si="20"/>
        <v>3</v>
      </c>
      <c r="AQ77" s="159">
        <f t="shared" si="20"/>
        <v>828000</v>
      </c>
      <c r="AR77" s="158">
        <f t="shared" si="20"/>
        <v>3</v>
      </c>
      <c r="AS77" s="159">
        <f t="shared" si="20"/>
        <v>828001</v>
      </c>
      <c r="AT77" s="158">
        <f t="shared" si="20"/>
        <v>3</v>
      </c>
      <c r="AU77" s="159">
        <f t="shared" si="20"/>
        <v>828000</v>
      </c>
      <c r="AV77" s="158">
        <f t="shared" si="20"/>
        <v>9</v>
      </c>
      <c r="AW77" s="159">
        <f t="shared" si="20"/>
        <v>2484000</v>
      </c>
      <c r="AX77" s="158">
        <f t="shared" si="20"/>
        <v>0</v>
      </c>
      <c r="AY77" s="158">
        <f t="shared" si="20"/>
        <v>0</v>
      </c>
      <c r="AZ77" s="158">
        <f t="shared" si="20"/>
        <v>0</v>
      </c>
      <c r="BA77" s="158">
        <f t="shared" si="20"/>
        <v>0</v>
      </c>
      <c r="BB77" s="158">
        <f t="shared" si="20"/>
        <v>0</v>
      </c>
      <c r="BC77" s="158">
        <f t="shared" si="20"/>
        <v>0</v>
      </c>
      <c r="BD77" s="158">
        <f t="shared" si="20"/>
        <v>0</v>
      </c>
      <c r="BE77" s="159">
        <f t="shared" si="20"/>
        <v>0</v>
      </c>
      <c r="BF77" s="158">
        <f t="shared" si="20"/>
        <v>36</v>
      </c>
      <c r="BG77" s="160">
        <f t="shared" si="20"/>
        <v>21306433.41</v>
      </c>
      <c r="BH77" s="128">
        <f t="shared" si="9"/>
        <v>37</v>
      </c>
      <c r="BI77" s="129">
        <f t="shared" si="7"/>
        <v>25567720.092</v>
      </c>
      <c r="BJ77" s="128">
        <f t="shared" si="10"/>
        <v>38</v>
      </c>
      <c r="BK77" s="129">
        <f t="shared" si="4"/>
        <v>30681264.110399999</v>
      </c>
      <c r="BL77" s="128">
        <f t="shared" si="11"/>
        <v>39</v>
      </c>
      <c r="BM77" s="129">
        <f t="shared" si="5"/>
        <v>36817516.93248</v>
      </c>
      <c r="BN77" s="1"/>
      <c r="BO77" s="1"/>
      <c r="BP77" s="1"/>
      <c r="BQ77" s="1"/>
      <c r="BR77" s="1"/>
      <c r="BS77" s="1"/>
      <c r="BT77" s="1"/>
      <c r="BU77" s="1"/>
      <c r="BV77" s="1"/>
    </row>
    <row r="78" spans="1:74" x14ac:dyDescent="0.25">
      <c r="C78" s="1"/>
      <c r="D78" s="1"/>
      <c r="E78" s="1"/>
      <c r="F78" s="1"/>
      <c r="H78" s="1"/>
      <c r="I78" s="1"/>
      <c r="J78" s="1"/>
      <c r="K78" s="1"/>
      <c r="L78" s="1"/>
      <c r="M78" s="1"/>
      <c r="N78" s="1"/>
      <c r="P78" s="1"/>
      <c r="Q78" s="1"/>
      <c r="R78" s="1"/>
      <c r="S78" s="1"/>
      <c r="U78" s="1"/>
      <c r="V78" s="1"/>
      <c r="W78" s="1"/>
      <c r="X78" s="1"/>
      <c r="Y78" s="1"/>
      <c r="AD78" s="1"/>
      <c r="AE78" s="1"/>
      <c r="AF78" s="330"/>
      <c r="AG78" s="330"/>
    </row>
    <row r="79" spans="1:74" x14ac:dyDescent="0.25">
      <c r="C79" s="1"/>
      <c r="D79" s="1"/>
      <c r="E79" s="1"/>
      <c r="F79" s="1"/>
      <c r="H79" s="1"/>
      <c r="I79" s="1"/>
      <c r="J79" s="1"/>
      <c r="K79" s="1"/>
      <c r="L79" s="1"/>
      <c r="M79" s="1"/>
      <c r="N79" s="1"/>
      <c r="P79" s="1"/>
      <c r="Q79" s="1"/>
      <c r="R79" s="1"/>
      <c r="S79" s="1"/>
      <c r="U79" s="1"/>
      <c r="V79" s="1"/>
      <c r="W79" s="1"/>
      <c r="X79" s="1"/>
      <c r="Y79" s="1"/>
    </row>
    <row r="80" spans="1:74" x14ac:dyDescent="0.25">
      <c r="C80" s="1"/>
      <c r="D80" s="1"/>
      <c r="E80" s="1"/>
      <c r="F80" s="1"/>
      <c r="H80" s="1"/>
      <c r="I80" s="1"/>
      <c r="J80" s="1"/>
      <c r="K80" s="1"/>
      <c r="L80" s="1"/>
      <c r="M80" s="1"/>
      <c r="Q80" s="1"/>
      <c r="S80" s="1"/>
    </row>
    <row r="81" spans="17:19" x14ac:dyDescent="0.25">
      <c r="Q81" s="1"/>
      <c r="S81" s="1"/>
    </row>
    <row r="82" spans="17:19" x14ac:dyDescent="0.25">
      <c r="Q82" s="1"/>
    </row>
    <row r="83" spans="17:19" x14ac:dyDescent="0.25">
      <c r="Q83" s="1"/>
    </row>
    <row r="84" spans="17:19" x14ac:dyDescent="0.25">
      <c r="Q84" s="1"/>
    </row>
    <row r="85" spans="17:19" x14ac:dyDescent="0.25">
      <c r="Q85" s="1"/>
    </row>
    <row r="86" spans="17:19" x14ac:dyDescent="0.25">
      <c r="Q86" s="1"/>
    </row>
    <row r="87" spans="17:19" x14ac:dyDescent="0.25">
      <c r="Q87" s="1"/>
    </row>
    <row r="88" spans="17:19" x14ac:dyDescent="0.25">
      <c r="Q88" s="1"/>
    </row>
    <row r="89" spans="17:19" x14ac:dyDescent="0.25">
      <c r="Q89" s="1"/>
    </row>
    <row r="90" spans="17:19" x14ac:dyDescent="0.25">
      <c r="Q90" s="1"/>
    </row>
    <row r="91" spans="17:19" x14ac:dyDescent="0.25">
      <c r="Q91" s="1"/>
    </row>
    <row r="92" spans="17:19" x14ac:dyDescent="0.25">
      <c r="Q92" s="1"/>
    </row>
    <row r="93" spans="17:19" x14ac:dyDescent="0.25">
      <c r="Q93" s="1"/>
    </row>
    <row r="94" spans="17:19" x14ac:dyDescent="0.25">
      <c r="Q94" s="1"/>
    </row>
    <row r="95" spans="17:19" x14ac:dyDescent="0.25">
      <c r="Q95" s="1"/>
    </row>
  </sheetData>
  <mergeCells count="73">
    <mergeCell ref="C9:W9"/>
    <mergeCell ref="C10:W10"/>
    <mergeCell ref="C11:W11"/>
    <mergeCell ref="C12:W12"/>
    <mergeCell ref="C13:W13"/>
    <mergeCell ref="BH23:BM24"/>
    <mergeCell ref="BH25:BI25"/>
    <mergeCell ref="BJ25:BK25"/>
    <mergeCell ref="BL25:BM25"/>
    <mergeCell ref="AB24:AC25"/>
    <mergeCell ref="AD24:AE25"/>
    <mergeCell ref="AF24:AG25"/>
    <mergeCell ref="AH24:AI25"/>
    <mergeCell ref="AJ24:AK25"/>
    <mergeCell ref="BB24:BC25"/>
    <mergeCell ref="BD24:BE25"/>
    <mergeCell ref="BF24:BG25"/>
    <mergeCell ref="AR24:AS25"/>
    <mergeCell ref="AX24:AY25"/>
    <mergeCell ref="AZ24:BA25"/>
    <mergeCell ref="AV24:AW25"/>
    <mergeCell ref="M24:M26"/>
    <mergeCell ref="H23:L24"/>
    <mergeCell ref="H25:H26"/>
    <mergeCell ref="I25:I26"/>
    <mergeCell ref="J25:J26"/>
    <mergeCell ref="K25:K26"/>
    <mergeCell ref="L25:L26"/>
    <mergeCell ref="M23:BG23"/>
    <mergeCell ref="AL24:AM25"/>
    <mergeCell ref="R24:R26"/>
    <mergeCell ref="S24:S26"/>
    <mergeCell ref="N24:N26"/>
    <mergeCell ref="B6:M7"/>
    <mergeCell ref="AT24:AU25"/>
    <mergeCell ref="Y24:Y26"/>
    <mergeCell ref="Z24:AA25"/>
    <mergeCell ref="X24:X26"/>
    <mergeCell ref="O24:O26"/>
    <mergeCell ref="AN24:AO25"/>
    <mergeCell ref="AP24:AQ25"/>
    <mergeCell ref="D22:W22"/>
    <mergeCell ref="U24:U26"/>
    <mergeCell ref="V24:V26"/>
    <mergeCell ref="W24:W26"/>
    <mergeCell ref="T24:T26"/>
    <mergeCell ref="P24:P26"/>
    <mergeCell ref="Q24:Q26"/>
    <mergeCell ref="D19:W19"/>
    <mergeCell ref="A14:B14"/>
    <mergeCell ref="A15:B15"/>
    <mergeCell ref="A16:B17"/>
    <mergeCell ref="D20:W20"/>
    <mergeCell ref="D21:W21"/>
    <mergeCell ref="C14:W14"/>
    <mergeCell ref="C15:W15"/>
    <mergeCell ref="D16:W16"/>
    <mergeCell ref="D17:W17"/>
    <mergeCell ref="D18:W18"/>
    <mergeCell ref="A9:B9"/>
    <mergeCell ref="A10:B10"/>
    <mergeCell ref="A11:B11"/>
    <mergeCell ref="A12:B12"/>
    <mergeCell ref="A13:B13"/>
    <mergeCell ref="C25:C26"/>
    <mergeCell ref="D25:D26"/>
    <mergeCell ref="E25:E26"/>
    <mergeCell ref="A18:B22"/>
    <mergeCell ref="A23:G24"/>
    <mergeCell ref="G25:G26"/>
    <mergeCell ref="A25:A26"/>
    <mergeCell ref="F25:F26"/>
    <mergeCell ref="B25:B26"/>
  </mergeCells>
  <phoneticPr fontId="28" type="noConversion"/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SDGECA-ACT-OBRA15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2023-04-11T16:10:41Z</dcterms:modified>
</cp:coreProperties>
</file>