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67A62D46-56FA-4407-883D-64B4CC0415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A-2023" sheetId="1" r:id="rId1"/>
    <sheet name="HOJA DE CÁLCULO" sheetId="2" r:id="rId2"/>
  </sheets>
  <externalReferences>
    <externalReference r:id="rId3"/>
  </externalReferences>
  <definedNames>
    <definedName name="metavp">'[1]Catalogos varios'!$L$6:$L$12</definedName>
    <definedName name="objetivopeg">'[1]Catalogos varios'!$T$4:$Y$4</definedName>
    <definedName name="objetivosvp">'[1]Catalogos varios'!$M$5:$P$5</definedName>
    <definedName name="resultadoss1">'[1]Catalogos varios'!$AS$5:$AS$9</definedName>
    <definedName name="resultadoss2">'[1]Catalogos varios'!$AS$15:$AS$20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44" i="1" l="1"/>
  <c r="AC44" i="1"/>
  <c r="AA44" i="1"/>
  <c r="BE60" i="1"/>
  <c r="BD60" i="1"/>
  <c r="AW60" i="1"/>
  <c r="AV60" i="1"/>
  <c r="AO60" i="1"/>
  <c r="AN60" i="1"/>
  <c r="AG60" i="1"/>
  <c r="AF60" i="1"/>
  <c r="BE59" i="1"/>
  <c r="AW59" i="1"/>
  <c r="AO59" i="1"/>
  <c r="AG59" i="1"/>
  <c r="BE58" i="1"/>
  <c r="BD58" i="1"/>
  <c r="AW58" i="1"/>
  <c r="AV58" i="1"/>
  <c r="AO58" i="1"/>
  <c r="AN58" i="1"/>
  <c r="AG58" i="1"/>
  <c r="AF58" i="1"/>
  <c r="BG60" i="1" l="1"/>
  <c r="BG58" i="1"/>
  <c r="BG59" i="1"/>
  <c r="E5" i="2" s="1"/>
  <c r="AU34" i="1"/>
  <c r="AM34" i="1"/>
  <c r="AW40" i="1"/>
  <c r="AO40" i="1"/>
  <c r="AG40" i="1"/>
  <c r="AG35" i="1"/>
  <c r="AW35" i="1"/>
  <c r="AO35" i="1"/>
  <c r="BE35" i="1"/>
  <c r="BE42" i="1"/>
  <c r="BG42" i="1" s="1"/>
  <c r="BE40" i="1"/>
  <c r="BE43" i="1"/>
  <c r="BE27" i="1"/>
  <c r="AW27" i="1"/>
  <c r="AO27" i="1"/>
  <c r="AG27" i="1"/>
  <c r="AE34" i="1"/>
  <c r="AI39" i="1"/>
  <c r="AE41" i="1"/>
  <c r="AE39" i="1"/>
  <c r="AG56" i="1"/>
  <c r="AG43" i="1"/>
  <c r="AI44" i="1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BG40" i="1" l="1"/>
  <c r="BI58" i="1"/>
  <c r="BK58" i="1" s="1"/>
  <c r="BM58" i="1" s="1"/>
  <c r="E4" i="2"/>
  <c r="BI60" i="1"/>
  <c r="BK60" i="1" s="1"/>
  <c r="BM60" i="1" s="1"/>
  <c r="E6" i="2"/>
  <c r="BG27" i="1"/>
  <c r="BG35" i="1"/>
  <c r="E26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3" i="2"/>
  <c r="D26" i="2"/>
  <c r="F26" i="2" l="1"/>
  <c r="BC44" i="1"/>
  <c r="BA44" i="1"/>
  <c r="AY44" i="1"/>
  <c r="AU44" i="1"/>
  <c r="AS44" i="1"/>
  <c r="AQ44" i="1"/>
  <c r="AM44" i="1"/>
  <c r="AK44" i="1"/>
  <c r="AO44" i="1" l="1"/>
  <c r="BE44" i="1"/>
  <c r="AW44" i="1"/>
  <c r="AG44" i="1"/>
  <c r="BG44" i="1" l="1"/>
  <c r="BC41" i="1"/>
  <c r="BA41" i="1"/>
  <c r="AY41" i="1"/>
  <c r="AU41" i="1"/>
  <c r="AS41" i="1"/>
  <c r="AQ41" i="1"/>
  <c r="AM41" i="1"/>
  <c r="AK41" i="1"/>
  <c r="AI41" i="1"/>
  <c r="AC41" i="1"/>
  <c r="AA41" i="1"/>
  <c r="BC39" i="1"/>
  <c r="BA39" i="1"/>
  <c r="AY39" i="1"/>
  <c r="AU39" i="1"/>
  <c r="AS39" i="1"/>
  <c r="AQ39" i="1"/>
  <c r="AM39" i="1"/>
  <c r="AK39" i="1"/>
  <c r="BD39" i="1"/>
  <c r="BC34" i="1" l="1"/>
  <c r="AY34" i="1"/>
  <c r="AS34" i="1"/>
  <c r="AQ34" i="1"/>
  <c r="AK34" i="1"/>
  <c r="AC34" i="1"/>
  <c r="AA34" i="1"/>
  <c r="BE39" i="1" l="1"/>
  <c r="AW39" i="1"/>
  <c r="BD34" i="1"/>
  <c r="BD36" i="1"/>
  <c r="BD37" i="1"/>
  <c r="BD38" i="1"/>
  <c r="BD41" i="1"/>
  <c r="BD43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57" i="1"/>
  <c r="AV34" i="1"/>
  <c r="AV36" i="1"/>
  <c r="AV37" i="1"/>
  <c r="AV38" i="1"/>
  <c r="AV39" i="1"/>
  <c r="AV41" i="1"/>
  <c r="AV43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O39" i="1"/>
  <c r="AN34" i="1"/>
  <c r="AN36" i="1"/>
  <c r="AN37" i="1"/>
  <c r="AN38" i="1"/>
  <c r="AN39" i="1"/>
  <c r="AN41" i="1"/>
  <c r="AN43" i="1"/>
  <c r="AN45" i="1"/>
  <c r="AN46" i="1"/>
  <c r="AN47" i="1"/>
  <c r="AN48" i="1"/>
  <c r="AN49" i="1"/>
  <c r="AN50" i="1"/>
  <c r="AN51" i="1"/>
  <c r="AN52" i="1"/>
  <c r="AN53" i="1"/>
  <c r="AN54" i="1"/>
  <c r="AG39" i="1"/>
  <c r="AF34" i="1"/>
  <c r="AF36" i="1"/>
  <c r="AF37" i="1"/>
  <c r="AF38" i="1"/>
  <c r="AF39" i="1"/>
  <c r="AF41" i="1"/>
  <c r="AF43" i="1"/>
  <c r="AF45" i="1"/>
  <c r="AF46" i="1"/>
  <c r="BE29" i="1"/>
  <c r="BE30" i="1"/>
  <c r="BE28" i="1"/>
  <c r="BD29" i="1"/>
  <c r="BD30" i="1"/>
  <c r="BD28" i="1"/>
  <c r="AW29" i="1"/>
  <c r="AW30" i="1"/>
  <c r="AW28" i="1"/>
  <c r="AV29" i="1"/>
  <c r="AV30" i="1"/>
  <c r="AV28" i="1"/>
  <c r="AO29" i="1"/>
  <c r="AO30" i="1"/>
  <c r="AN29" i="1"/>
  <c r="AN30" i="1"/>
  <c r="AO28" i="1"/>
  <c r="AN28" i="1"/>
  <c r="AG29" i="1"/>
  <c r="AG30" i="1"/>
  <c r="AG28" i="1"/>
  <c r="AF30" i="1"/>
  <c r="AF29" i="1"/>
  <c r="AF28" i="1"/>
  <c r="BF29" i="1" l="1"/>
  <c r="BF30" i="1"/>
  <c r="BF39" i="1"/>
  <c r="BG39" i="1"/>
  <c r="BF28" i="1"/>
  <c r="BE41" i="1" l="1"/>
  <c r="AW41" i="1"/>
  <c r="AO41" i="1"/>
  <c r="AG41" i="1"/>
  <c r="BG41" i="1" l="1"/>
  <c r="AW43" i="1"/>
  <c r="AO43" i="1"/>
  <c r="BG43" i="1" l="1"/>
  <c r="BI43" i="1" s="1"/>
  <c r="BK43" i="1" s="1"/>
  <c r="BM43" i="1" s="1"/>
  <c r="BI41" i="1"/>
  <c r="BK41" i="1" s="1"/>
  <c r="BM41" i="1" s="1"/>
  <c r="AO57" i="1"/>
  <c r="BE57" i="1"/>
  <c r="AW57" i="1"/>
  <c r="AG57" i="1"/>
  <c r="BE54" i="1"/>
  <c r="AW54" i="1"/>
  <c r="AO54" i="1"/>
  <c r="AG54" i="1"/>
  <c r="BE52" i="1"/>
  <c r="AW52" i="1"/>
  <c r="AO52" i="1"/>
  <c r="AG52" i="1"/>
  <c r="BE51" i="1"/>
  <c r="AW51" i="1"/>
  <c r="AO51" i="1"/>
  <c r="AG51" i="1"/>
  <c r="BE50" i="1"/>
  <c r="AW50" i="1"/>
  <c r="AO50" i="1"/>
  <c r="AG50" i="1"/>
  <c r="BE48" i="1"/>
  <c r="AW48" i="1"/>
  <c r="AO48" i="1"/>
  <c r="AG46" i="1"/>
  <c r="AG48" i="1"/>
  <c r="BE46" i="1"/>
  <c r="AW46" i="1"/>
  <c r="AO46" i="1"/>
  <c r="BG57" i="1" l="1"/>
  <c r="BI57" i="1" s="1"/>
  <c r="BK57" i="1" s="1"/>
  <c r="BM57" i="1" s="1"/>
  <c r="BG50" i="1"/>
  <c r="BI50" i="1" s="1"/>
  <c r="BK50" i="1" s="1"/>
  <c r="BM50" i="1" s="1"/>
  <c r="BG48" i="1"/>
  <c r="BI48" i="1" s="1"/>
  <c r="BK48" i="1" s="1"/>
  <c r="BM48" i="1" s="1"/>
  <c r="BG46" i="1"/>
  <c r="BI46" i="1" s="1"/>
  <c r="BK46" i="1" s="1"/>
  <c r="BM46" i="1" s="1"/>
  <c r="BG51" i="1"/>
  <c r="BI51" i="1" s="1"/>
  <c r="BK51" i="1" s="1"/>
  <c r="BM51" i="1" s="1"/>
  <c r="BG54" i="1"/>
  <c r="BI54" i="1" s="1"/>
  <c r="BK54" i="1" s="1"/>
  <c r="BM54" i="1" s="1"/>
  <c r="BG52" i="1"/>
  <c r="BI52" i="1" s="1"/>
  <c r="BK52" i="1" s="1"/>
  <c r="BM52" i="1" s="1"/>
  <c r="AG37" i="1"/>
  <c r="AO37" i="1"/>
  <c r="BE37" i="1"/>
  <c r="AW37" i="1"/>
  <c r="BG37" i="1" l="1"/>
  <c r="BI37" i="1" l="1"/>
  <c r="BK37" i="1" s="1"/>
  <c r="BM37" i="1" s="1"/>
  <c r="BE56" i="1"/>
  <c r="AW56" i="1"/>
  <c r="AO56" i="1"/>
  <c r="BE36" i="1"/>
  <c r="AW36" i="1"/>
  <c r="AG36" i="1"/>
  <c r="AO36" i="1"/>
  <c r="BG36" i="1" l="1"/>
  <c r="BG56" i="1"/>
  <c r="BI56" i="1" s="1"/>
  <c r="BK56" i="1" l="1"/>
  <c r="BM56" i="1" l="1"/>
  <c r="BE34" i="1"/>
  <c r="BE45" i="1"/>
  <c r="BE47" i="1"/>
  <c r="BE49" i="1"/>
  <c r="BE38" i="1"/>
  <c r="BE53" i="1"/>
  <c r="BE55" i="1"/>
  <c r="AW34" i="1"/>
  <c r="AW45" i="1"/>
  <c r="AW47" i="1"/>
  <c r="AW49" i="1"/>
  <c r="AW38" i="1"/>
  <c r="AW53" i="1"/>
  <c r="AW55" i="1"/>
  <c r="AO34" i="1"/>
  <c r="AO45" i="1"/>
  <c r="AO47" i="1"/>
  <c r="AO49" i="1"/>
  <c r="AO38" i="1"/>
  <c r="AO53" i="1"/>
  <c r="AO55" i="1"/>
  <c r="AG34" i="1"/>
  <c r="AG45" i="1"/>
  <c r="AG47" i="1"/>
  <c r="AG49" i="1"/>
  <c r="AG38" i="1"/>
  <c r="AG53" i="1"/>
  <c r="AG55" i="1"/>
  <c r="BG34" i="1" l="1"/>
  <c r="BG61" i="1" s="1"/>
  <c r="BI61" i="1" s="1"/>
  <c r="BK61" i="1" s="1"/>
  <c r="BM61" i="1" s="1"/>
  <c r="BG55" i="1"/>
  <c r="BI55" i="1" s="1"/>
  <c r="BK55" i="1" s="1"/>
  <c r="BM55" i="1" s="1"/>
  <c r="BI27" i="1"/>
  <c r="BK27" i="1" s="1"/>
  <c r="BM27" i="1" s="1"/>
  <c r="BG53" i="1"/>
  <c r="BI53" i="1" s="1"/>
  <c r="BK53" i="1" s="1"/>
  <c r="BM53" i="1" s="1"/>
  <c r="BG45" i="1"/>
  <c r="BI45" i="1" s="1"/>
  <c r="BK45" i="1" s="1"/>
  <c r="BM45" i="1" s="1"/>
  <c r="BG38" i="1"/>
  <c r="BG49" i="1"/>
  <c r="BG47" i="1"/>
  <c r="BI47" i="1" s="1"/>
  <c r="BK47" i="1" s="1"/>
  <c r="BM47" i="1" s="1"/>
  <c r="BI36" i="1"/>
  <c r="BK36" i="1" s="1"/>
  <c r="BM36" i="1" s="1"/>
  <c r="BI38" i="1" l="1"/>
  <c r="BK38" i="1" s="1"/>
  <c r="BM38" i="1" s="1"/>
  <c r="BI49" i="1"/>
  <c r="BK49" i="1" s="1"/>
  <c r="BM49" i="1" s="1"/>
  <c r="BI34" i="1"/>
  <c r="BK34" i="1" s="1"/>
  <c r="BM3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Y30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QUIEN SERIA EL CORRESPONSABLES DE ESTA ACTIVIDAD
</t>
        </r>
      </text>
    </comment>
  </commentList>
</comments>
</file>

<file path=xl/sharedStrings.xml><?xml version="1.0" encoding="utf-8"?>
<sst xmlns="http://schemas.openxmlformats.org/spreadsheetml/2006/main" count="437" uniqueCount="206">
  <si>
    <t>GABINETE SECTORIAL</t>
  </si>
  <si>
    <t>INSTITUCIÓN: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</si>
  <si>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</si>
  <si>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</si>
  <si>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</si>
  <si>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</si>
  <si>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OBJETIVO ESTRATÉGICO:</t>
  </si>
  <si>
    <t>OBJETIVO</t>
  </si>
  <si>
    <t xml:space="preserve">META </t>
  </si>
  <si>
    <t>SECTOR  (PEG)</t>
  </si>
  <si>
    <t xml:space="preserve">1. BIENESTAR Y DESARROLLO SOCIAL </t>
  </si>
  <si>
    <t xml:space="preserve">SUBSECTOR / EJE 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</si>
  <si>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</si>
  <si>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</si>
  <si>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</si>
  <si>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</si>
  <si>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Cod.</t>
  </si>
  <si>
    <t>Código Unidad Medida</t>
  </si>
  <si>
    <t>Cantidad</t>
  </si>
  <si>
    <t>Tipo (acumulable o no acumulable)</t>
  </si>
  <si>
    <t>Código Objeto de Gasto</t>
  </si>
  <si>
    <t>Descripción Objeto de Gasto</t>
  </si>
  <si>
    <t>Fuente de financiamiento</t>
  </si>
  <si>
    <t>Org. Financiador</t>
  </si>
  <si>
    <t>Descripción</t>
  </si>
  <si>
    <t>Responsable</t>
  </si>
  <si>
    <t>Corresponsable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</si>
  <si>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</si>
  <si>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</si>
  <si>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</si>
  <si>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</si>
  <si>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</si>
  <si>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</si>
  <si>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</si>
  <si>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</si>
  <si>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</si>
  <si>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</si>
  <si>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</si>
  <si>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</si>
  <si>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</si>
  <si>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</si>
  <si>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</si>
  <si>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</si>
  <si>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Productos </t>
  </si>
  <si>
    <t xml:space="preserve">Indicador de Producto </t>
  </si>
  <si>
    <t>GA</t>
  </si>
  <si>
    <t>UE</t>
  </si>
  <si>
    <t>Programa</t>
  </si>
  <si>
    <t>Proyecto</t>
  </si>
  <si>
    <t>Actividad/Obra</t>
  </si>
  <si>
    <t>Cant.</t>
  </si>
  <si>
    <t>Costo</t>
  </si>
  <si>
    <t>Productos Finales/ Intermedios/Actividades</t>
  </si>
  <si>
    <t>I. PEI</t>
  </si>
  <si>
    <t>Intervenciones</t>
  </si>
  <si>
    <t>Descripción Unidad Medida</t>
  </si>
  <si>
    <t>II. ESTRUCTURA PROGRAMÁTICA</t>
  </si>
  <si>
    <t>III. PLAN OPERATIVO ANUAL Y PRESUPUESTO (POA-PRESUPUESTO)</t>
  </si>
  <si>
    <t xml:space="preserve">IV. Proyección Anual </t>
  </si>
  <si>
    <t xml:space="preserve">MISIÓN:  </t>
  </si>
  <si>
    <t>DESCRIPCIÓN DEL PROGRAMA:</t>
  </si>
  <si>
    <t xml:space="preserve">Mejorar el desempeño organizacional y gestión de la Secretaría de Educación orientada a resultados con enfoque de valor público.   </t>
  </si>
  <si>
    <t>VINCULACIÓN Visión de País (VP)</t>
  </si>
  <si>
    <t>VINCULACIÓN RESULTADO       Plan Estratégico de Gobierno (PEG)</t>
  </si>
  <si>
    <t>2:.  GS: Gabinete Social.</t>
  </si>
  <si>
    <t>50 Secretaría de Estado en el Despacho de Educación (SEDUC).</t>
  </si>
  <si>
    <t>01 ACTIVIDADES CENTRALES (Dirección y Coordinación).</t>
  </si>
  <si>
    <t>Este programa consiste en la dirección y coordinación de la gestión administrativa, técnica y pedagógica de la Secretaría de Educación.</t>
  </si>
  <si>
    <t>1* Una Honduras sin pobreza extrema, educada y sana, con sistemas consolidados de previsión social.</t>
  </si>
  <si>
    <t>1.3 Elevar la escolaridad promedio a 9 años.</t>
  </si>
  <si>
    <t>Educación Inclusiva y de Calidad.</t>
  </si>
  <si>
    <t>2.2.1   Tasa Neta de cobertura en Educación Prebásica.</t>
  </si>
  <si>
    <t xml:space="preserve">MATRIZ DE PLANIFICACIÓN  </t>
  </si>
  <si>
    <t>01</t>
  </si>
  <si>
    <t>1</t>
  </si>
  <si>
    <t>SSATP</t>
  </si>
  <si>
    <t>Mantenimiento y Reparación de
Equipos y Medios de Transporte</t>
  </si>
  <si>
    <t xml:space="preserve">Tesoro Nacional </t>
  </si>
  <si>
    <t>Mantenimiento y Reparación de
Equipo de Oficina y Muebles</t>
  </si>
  <si>
    <t>Pasajes Nacionales</t>
  </si>
  <si>
    <t>DGAF</t>
  </si>
  <si>
    <t>Viáticos Nacionales</t>
  </si>
  <si>
    <t>Productos Alimenticios Y Bebidas</t>
  </si>
  <si>
    <t>Productos De Papel Y Cartón</t>
  </si>
  <si>
    <t>Llantas y Cámaras de Aire</t>
  </si>
  <si>
    <t>Diesel</t>
  </si>
  <si>
    <t>Repuestos y Accesorios</t>
  </si>
  <si>
    <t>Utiles de Escritorio, Oficina y Enseñanza</t>
  </si>
  <si>
    <t>acumulable</t>
  </si>
  <si>
    <t>No acumulable</t>
  </si>
  <si>
    <t>Pasajes al Exteior</t>
  </si>
  <si>
    <t>Viaticos al Exterior</t>
  </si>
  <si>
    <t>Tesoro Nacional</t>
  </si>
  <si>
    <t>Primas y Gastos de Seguro</t>
  </si>
  <si>
    <t>Ceremonial y protocolo</t>
  </si>
  <si>
    <t>Prendas de vestir</t>
  </si>
  <si>
    <t>Productos de Artes Gráficos</t>
  </si>
  <si>
    <t>Producto de material plástico</t>
  </si>
  <si>
    <t>Productos químicos de uso personal</t>
  </si>
  <si>
    <t>Elementos de limpieza y aseo personal</t>
  </si>
  <si>
    <t>Material medico quirúrgico menor</t>
  </si>
  <si>
    <t>Equipo de Comunicación</t>
  </si>
  <si>
    <t>Equipo de Computación</t>
  </si>
  <si>
    <t>Anual 2023</t>
  </si>
  <si>
    <t xml:space="preserve">Representación en el exterior por parte de la Secetaría de Educación a diplomados, conferencias, talleres en pro de la educación para los diferentes niveles educativos </t>
  </si>
  <si>
    <t>Servicios Personales</t>
  </si>
  <si>
    <t>1.1.1</t>
  </si>
  <si>
    <t>1.1.2</t>
  </si>
  <si>
    <t>1.1.3</t>
  </si>
  <si>
    <t>1.1.4</t>
  </si>
  <si>
    <t>Informe</t>
  </si>
  <si>
    <t>Reunion</t>
  </si>
  <si>
    <t>DGA</t>
  </si>
  <si>
    <t xml:space="preserve">  </t>
  </si>
  <si>
    <t>Empleado</t>
  </si>
  <si>
    <t>DGGTH</t>
  </si>
  <si>
    <t>SDGEPB, SDGEB Y SDGEM</t>
  </si>
  <si>
    <t>Servicios no personales</t>
  </si>
  <si>
    <t>DDE</t>
  </si>
  <si>
    <t xml:space="preserve">Informe </t>
  </si>
  <si>
    <t>5</t>
  </si>
  <si>
    <t xml:space="preserve">CONFERENCIA </t>
  </si>
  <si>
    <t>6</t>
  </si>
  <si>
    <t>Recurso</t>
  </si>
  <si>
    <t>Codigo Objeto</t>
  </si>
  <si>
    <t>Descripción de Objeto de Gasto</t>
  </si>
  <si>
    <t>Sueldos Básicos</t>
  </si>
  <si>
    <t>23200</t>
  </si>
  <si>
    <t>Mantenimiento y Reparación de Equipos y Medios de Transporte</t>
  </si>
  <si>
    <t>23360</t>
  </si>
  <si>
    <t>Mantenimiento y Reparación de Equipo de Oficina y Muebles</t>
  </si>
  <si>
    <t>25400</t>
  </si>
  <si>
    <t>26110</t>
  </si>
  <si>
    <t>26120</t>
  </si>
  <si>
    <t>Pasajes al Exterior</t>
  </si>
  <si>
    <t>26210</t>
  </si>
  <si>
    <t>26220</t>
  </si>
  <si>
    <t>Viáticos al Exterior</t>
  </si>
  <si>
    <t>29100</t>
  </si>
  <si>
    <t>Ceremonial y Protocolo</t>
  </si>
  <si>
    <t>31110</t>
  </si>
  <si>
    <t>32310</t>
  </si>
  <si>
    <t>Prendas de Vestir</t>
  </si>
  <si>
    <t>33100</t>
  </si>
  <si>
    <t>Productos De Papel Y CartóN</t>
  </si>
  <si>
    <t>33300</t>
  </si>
  <si>
    <t>Productos de Artes Gráficas</t>
  </si>
  <si>
    <t>34400</t>
  </si>
  <si>
    <t>35620</t>
  </si>
  <si>
    <t>35800</t>
  </si>
  <si>
    <t>Productos de Material Plástico</t>
  </si>
  <si>
    <t>35930</t>
  </si>
  <si>
    <t>Productos Químicos de Uso Personal</t>
  </si>
  <si>
    <t>39100</t>
  </si>
  <si>
    <t>Elementos de Limpieza y Aseo Personal</t>
  </si>
  <si>
    <t>39200</t>
  </si>
  <si>
    <t>39530</t>
  </si>
  <si>
    <t>Material Médico Quirúrgico Menor</t>
  </si>
  <si>
    <t>39600</t>
  </si>
  <si>
    <t>42510</t>
  </si>
  <si>
    <t>42600</t>
  </si>
  <si>
    <t>Equipos para Computación</t>
  </si>
  <si>
    <t>10000</t>
  </si>
  <si>
    <t>Monto Aprobado Ministro</t>
  </si>
  <si>
    <t xml:space="preserve">Monto POA </t>
  </si>
  <si>
    <t xml:space="preserve">DIFERENCIA </t>
  </si>
  <si>
    <t>TOTAL</t>
  </si>
  <si>
    <t>30000 Y 40000</t>
  </si>
  <si>
    <t>Materiales y Suministros y Bienes Capitalizables</t>
  </si>
  <si>
    <t>Ajuste del Anteproyecto POA presupuesto 2023 de acuerdo al presupuesto aprobado en el Congreso Nacional de la República</t>
  </si>
  <si>
    <t>469</t>
  </si>
  <si>
    <t>Plan Operativo Anual</t>
  </si>
  <si>
    <t>No Acumulado</t>
  </si>
  <si>
    <t>Servicios personales</t>
  </si>
  <si>
    <t>Tesoreria Nacional de la Republica</t>
  </si>
  <si>
    <t>UNIDAD DE PLANEACIÓN Y EVALUACIÓN DE LA GESTIÓN</t>
  </si>
  <si>
    <t>Formulación del Anteproyecto POA/Presupuesto 2024 en coherencia con el PEI, con enfoque por resultados y con valor publico</t>
  </si>
  <si>
    <t>149</t>
  </si>
  <si>
    <t>Acumulable</t>
  </si>
  <si>
    <t>1.1.5</t>
  </si>
  <si>
    <t>1.1.6</t>
  </si>
  <si>
    <t xml:space="preserve">Evaluación mensual, trimestral y anual de la ejecución física y financiera del POA de la SubSecretaría de Asuntos Técnicos Pedagógicos. </t>
  </si>
  <si>
    <t xml:space="preserve">Revisión de informes para el seguimiento, en el ámbito de su competencia, la aplicación de la Ley Fundamental de Educación y sus reglamentos, la Ley de Fortalecimiento a la Educación Pública, la Política Educativa Nacional aprobada a traves de la Direcciones adscritas a la SSATP. </t>
  </si>
  <si>
    <t>Presentación de resultados a traves de la evaluacion de la calidad de los servicios y productos técnicos pedagógicos; estructuras curriculares, planes de formación y capacitación del personal docente, innovaciones educativas y tecnológicas.</t>
  </si>
  <si>
    <t xml:space="preserve">Política técnico-pedagógica implementada a nivel central y departamental de la SE para la ampliación de la cobertura y mejoramiento de la calidad educativa. </t>
  </si>
  <si>
    <t>Reuniones periodicas con Directores, Subdirectores, Jefes de Unidades de Linea para el seguimiento de los lineamientos de la política educativa a corto, mediano y largo plazo que orienten la gestion para mejorar la calidad educativa y los resultados de los niveles de educación Prebásica, Básica y Media</t>
  </si>
  <si>
    <t>Reuniones periodicas con las autoridades Departamentales para el seguimiento de los lineamientos de la politica educativa a corto, mediano y largo plazo que orienten la gestion para mejorar la calidad educativa y los resultados de los niveles de educacion Prebásica, Básica y Media</t>
  </si>
  <si>
    <t xml:space="preserve">Permanencia y Promoción de Educación durante su trayectoria educativa con calidad por lo niveles de educación Prebásica. Básica, Media y sus Modalidades educativas Alternativas.  </t>
  </si>
  <si>
    <t>Mantener la permanencia de educandos (niñas, niños, adolentes, Jovenes y Adultos) dunrate su trayectoria educativa por los niveles de educación Prebásica, Básica, Media y Modalidades educativas alternativas para promoverlos al  nivel de educación Superior O al mundo de trabajo y el emprendimiento.</t>
  </si>
  <si>
    <t xml:space="preserve">Los relacionados con el PEI en el marco de sus funciones </t>
  </si>
  <si>
    <t>Objetivo Estratégico</t>
  </si>
  <si>
    <t>Meta Anual 2023</t>
  </si>
  <si>
    <t>Responsable directo de la intervención</t>
  </si>
  <si>
    <r>
      <rPr>
        <sz val="11"/>
        <color theme="1"/>
        <rFont val="Times New Roman"/>
        <family val="1"/>
      </rPr>
      <t>Elaboración de informes trimestrales sobre el cumplimiento de</t>
    </r>
    <r>
      <rPr>
        <sz val="11"/>
        <color theme="1"/>
        <rFont val="Calibri"/>
        <family val="2"/>
        <scheme val="minor"/>
      </rPr>
      <t xml:space="preserve"> la aplicación de los manuales de política y de procedimientos técnico pedagógicos de los niveles de Prebásica, Básica y media y sus modalidades.</t>
    </r>
  </si>
  <si>
    <t xml:space="preserve">Desarrollo diferentes actividaes para el cumpliemto de las funciones delegadas a la SSATP en reglamento a la Secretaría de Estado en el Despacho de Educación </t>
  </si>
  <si>
    <t>DGCE, DGME, DGDP, UCIENG, DGITE, PROHECO, USAD, PYP-SSATP.</t>
  </si>
  <si>
    <r>
      <rPr>
        <b/>
        <sz val="11"/>
        <color theme="1"/>
        <rFont val="Calibri"/>
        <family val="2"/>
        <scheme val="minor"/>
      </rPr>
      <t>Nombre del técnico que elaboró el POA presupuesto 2023:</t>
    </r>
    <r>
      <rPr>
        <sz val="11"/>
        <color theme="1"/>
        <rFont val="Calibri"/>
        <family val="2"/>
        <scheme val="minor"/>
      </rPr>
      <t xml:space="preserve">  Karen Aydee Roque</t>
    </r>
  </si>
  <si>
    <r>
      <rPr>
        <b/>
        <sz val="11"/>
        <color theme="1"/>
        <rFont val="Calibri"/>
        <family val="2"/>
        <scheme val="minor"/>
      </rPr>
      <t>Nombre de persona que aprueba:</t>
    </r>
    <r>
      <rPr>
        <sz val="11"/>
        <color theme="1"/>
        <rFont val="Calibri"/>
        <family val="2"/>
        <scheme val="minor"/>
      </rPr>
      <t xml:space="preserve"> Profesor: Daniel Enrique Esponda Velasquez</t>
    </r>
  </si>
  <si>
    <r>
      <rPr>
        <b/>
        <sz val="11"/>
        <color theme="1"/>
        <rFont val="Calibri"/>
        <family val="2"/>
        <scheme val="minor"/>
      </rPr>
      <t>Cargo de la persona que aprueba</t>
    </r>
    <r>
      <rPr>
        <sz val="11"/>
        <color theme="1"/>
        <rFont val="Calibri"/>
        <family val="2"/>
        <scheme val="minor"/>
      </rPr>
      <t>: Secretario Estado en el Despacho de Educación</t>
    </r>
  </si>
  <si>
    <r>
      <rPr>
        <b/>
        <sz val="11"/>
        <color theme="1"/>
        <rFont val="Calibri"/>
        <family val="2"/>
        <scheme val="minor"/>
      </rPr>
      <t>Fecha de aprobación:</t>
    </r>
    <r>
      <rPr>
        <sz val="11"/>
        <color theme="1"/>
        <rFont val="Calibri"/>
        <family val="2"/>
        <scheme val="minor"/>
      </rPr>
      <t xml:space="preserve"> 13 marzo 2023</t>
    </r>
  </si>
  <si>
    <t xml:space="preserve">º               </t>
  </si>
  <si>
    <t xml:space="preserve"> </t>
  </si>
  <si>
    <t>Todas</t>
  </si>
  <si>
    <t>Todos</t>
  </si>
  <si>
    <t>Eje Estratégico</t>
  </si>
  <si>
    <t>Gestión Institucional por Resultados y Valor Público con Transparencia y Rendición de Cuentas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</si>
</sst>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1"/>
      <name val="Tahoma"/>
      <family val="2"/>
    </font>
    <font>
      <b/>
      <sz val="8"/>
      <name val="Tahoma"/>
      <family val="2"/>
    </font>
    <font>
      <sz val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26"/>
      <color theme="0"/>
      <name val="Arial"/>
      <family val="2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sz val="10"/>
      <name val="Calibri"/>
      <family val="2"/>
      <scheme val="minor"/>
    </font>
    <font>
      <b/>
      <sz val="9"/>
      <color indexed="9"/>
      <name val="Arial"/>
      <family val="2"/>
    </font>
    <font>
      <sz val="9"/>
      <color indexed="63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9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3" tint="0.59999389629810485"/>
        <bgColor indexed="0"/>
      </patternFill>
    </fill>
    <fill>
      <patternFill patternType="solid">
        <fgColor theme="9" tint="0.59999389629810485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AEEF3"/>
        <bgColor rgb="FFDAEEF3"/>
      </patternFill>
    </fill>
    <fill>
      <patternFill patternType="solid">
        <fgColor theme="4" tint="0.59999389629810485"/>
        <bgColor rgb="FFDAEEF3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43" fontId="22" fillId="0" borderId="0" applyFont="0" applyFill="0" applyBorder="0" applyAlignment="0" applyProtection="0"/>
  </cellStyleXfs>
  <cellXfs count="188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14" fillId="15" borderId="3" xfId="0" applyFont="1" applyFill="1" applyBorder="1" applyAlignment="1">
      <alignment vertical="center"/>
    </xf>
    <xf numFmtId="0" fontId="13" fillId="15" borderId="3" xfId="0" applyFont="1" applyFill="1" applyBorder="1" applyAlignment="1">
      <alignment vertical="center" wrapText="1"/>
    </xf>
    <xf numFmtId="0" fontId="0" fillId="16" borderId="0" xfId="0" applyFill="1"/>
    <xf numFmtId="0" fontId="2" fillId="16" borderId="0" xfId="0" applyFont="1" applyFill="1" applyAlignment="1">
      <alignment horizontal="center"/>
    </xf>
    <xf numFmtId="0" fontId="3" fillId="16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2" borderId="3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/>
    </xf>
    <xf numFmtId="0" fontId="10" fillId="7" borderId="13" xfId="1" applyFont="1" applyFill="1" applyBorder="1" applyAlignment="1" applyProtection="1">
      <alignment horizontal="center" vertical="center" wrapText="1"/>
      <protection locked="0"/>
    </xf>
    <xf numFmtId="0" fontId="10" fillId="8" borderId="13" xfId="1" applyFont="1" applyFill="1" applyBorder="1" applyAlignment="1" applyProtection="1">
      <alignment horizontal="center" vertical="center" wrapText="1"/>
      <protection locked="0"/>
    </xf>
    <xf numFmtId="0" fontId="10" fillId="7" borderId="3" xfId="1" applyFont="1" applyFill="1" applyBorder="1" applyAlignment="1" applyProtection="1">
      <alignment horizontal="center" vertical="center" wrapText="1"/>
      <protection locked="0"/>
    </xf>
    <xf numFmtId="0" fontId="10" fillId="8" borderId="3" xfId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2" fillId="17" borderId="3" xfId="0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4" fontId="6" fillId="17" borderId="3" xfId="0" applyNumberFormat="1" applyFont="1" applyFill="1" applyBorder="1" applyAlignment="1">
      <alignment horizontal="center" vertical="center" wrapText="1"/>
    </xf>
    <xf numFmtId="0" fontId="6" fillId="17" borderId="3" xfId="0" applyFont="1" applyFill="1" applyBorder="1" applyAlignment="1">
      <alignment horizontal="center" vertical="center" wrapText="1"/>
    </xf>
    <xf numFmtId="0" fontId="0" fillId="18" borderId="3" xfId="0" applyFill="1" applyBorder="1" applyAlignment="1">
      <alignment horizontal="center" vertical="center"/>
    </xf>
    <xf numFmtId="4" fontId="1" fillId="18" borderId="3" xfId="0" applyNumberFormat="1" applyFont="1" applyFill="1" applyBorder="1" applyAlignment="1">
      <alignment horizontal="center" vertical="center"/>
    </xf>
    <xf numFmtId="4" fontId="6" fillId="18" borderId="3" xfId="0" applyNumberFormat="1" applyFont="1" applyFill="1" applyBorder="1" applyAlignment="1">
      <alignment horizontal="center" vertical="center"/>
    </xf>
    <xf numFmtId="0" fontId="6" fillId="17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top" wrapText="1"/>
    </xf>
    <xf numFmtId="0" fontId="12" fillId="2" borderId="13" xfId="0" applyFont="1" applyFill="1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0" fillId="2" borderId="13" xfId="0" applyFill="1" applyBorder="1" applyAlignment="1">
      <alignment horizontal="left" vertical="top" wrapText="1"/>
    </xf>
    <xf numFmtId="49" fontId="12" fillId="2" borderId="13" xfId="0" applyNumberFormat="1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vertical="center" wrapText="1"/>
    </xf>
    <xf numFmtId="0" fontId="0" fillId="2" borderId="3" xfId="0" applyFill="1" applyBorder="1" applyAlignment="1">
      <alignment vertical="center"/>
    </xf>
    <xf numFmtId="0" fontId="12" fillId="19" borderId="3" xfId="0" applyFont="1" applyFill="1" applyBorder="1" applyAlignment="1">
      <alignment horizontal="center" vertical="center" wrapText="1"/>
    </xf>
    <xf numFmtId="0" fontId="12" fillId="19" borderId="3" xfId="0" applyFont="1" applyFill="1" applyBorder="1" applyAlignment="1">
      <alignment vertical="center" wrapText="1"/>
    </xf>
    <xf numFmtId="4" fontId="12" fillId="19" borderId="3" xfId="0" applyNumberFormat="1" applyFont="1" applyFill="1" applyBorder="1" applyAlignment="1">
      <alignment horizontal="center" vertical="center" wrapText="1"/>
    </xf>
    <xf numFmtId="0" fontId="6" fillId="19" borderId="3" xfId="0" applyFont="1" applyFill="1" applyBorder="1" applyAlignment="1">
      <alignment horizontal="center" vertical="center" wrapText="1"/>
    </xf>
    <xf numFmtId="4" fontId="6" fillId="19" borderId="3" xfId="0" applyNumberFormat="1" applyFont="1" applyFill="1" applyBorder="1" applyAlignment="1">
      <alignment horizontal="center" vertical="center" wrapText="1"/>
    </xf>
    <xf numFmtId="0" fontId="0" fillId="19" borderId="3" xfId="0" applyFill="1" applyBorder="1" applyAlignment="1">
      <alignment horizontal="center" vertical="center"/>
    </xf>
    <xf numFmtId="4" fontId="6" fillId="19" borderId="3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19" borderId="3" xfId="0" applyFill="1" applyBorder="1" applyAlignment="1">
      <alignment vertical="center" wrapText="1"/>
    </xf>
    <xf numFmtId="0" fontId="12" fillId="19" borderId="13" xfId="0" applyFont="1" applyFill="1" applyBorder="1" applyAlignment="1">
      <alignment horizontal="left" vertical="top" wrapText="1"/>
    </xf>
    <xf numFmtId="0" fontId="12" fillId="19" borderId="13" xfId="0" applyFont="1" applyFill="1" applyBorder="1" applyAlignment="1">
      <alignment horizontal="center" vertical="center" wrapText="1"/>
    </xf>
    <xf numFmtId="4" fontId="1" fillId="19" borderId="3" xfId="0" applyNumberFormat="1" applyFont="1" applyFill="1" applyBorder="1" applyAlignment="1">
      <alignment horizontal="center" vertical="center"/>
    </xf>
    <xf numFmtId="49" fontId="12" fillId="19" borderId="13" xfId="0" applyNumberFormat="1" applyFont="1" applyFill="1" applyBorder="1" applyAlignment="1">
      <alignment horizontal="center" vertical="center" wrapText="1"/>
    </xf>
    <xf numFmtId="49" fontId="12" fillId="19" borderId="3" xfId="0" applyNumberFormat="1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left" vertical="center" wrapText="1"/>
    </xf>
    <xf numFmtId="0" fontId="0" fillId="2" borderId="17" xfId="0" applyFill="1" applyBorder="1" applyAlignment="1">
      <alignment horizontal="center" vertical="center"/>
    </xf>
    <xf numFmtId="0" fontId="12" fillId="19" borderId="16" xfId="0" applyFont="1" applyFill="1" applyBorder="1" applyAlignment="1">
      <alignment horizontal="center" vertical="center" wrapText="1"/>
    </xf>
    <xf numFmtId="0" fontId="0" fillId="19" borderId="3" xfId="0" applyFill="1" applyBorder="1" applyAlignment="1">
      <alignment horizontal="left" vertical="center" wrapText="1"/>
    </xf>
    <xf numFmtId="0" fontId="12" fillId="19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" fontId="0" fillId="2" borderId="0" xfId="0" applyNumberFormat="1" applyFill="1" applyAlignment="1">
      <alignment horizontal="center"/>
    </xf>
    <xf numFmtId="49" fontId="20" fillId="20" borderId="3" xfId="0" applyNumberFormat="1" applyFont="1" applyFill="1" applyBorder="1" applyAlignment="1">
      <alignment horizontal="center" vertical="center" wrapText="1"/>
    </xf>
    <xf numFmtId="49" fontId="21" fillId="21" borderId="3" xfId="0" applyNumberFormat="1" applyFont="1" applyFill="1" applyBorder="1" applyAlignment="1">
      <alignment horizontal="left"/>
    </xf>
    <xf numFmtId="43" fontId="21" fillId="21" borderId="3" xfId="3" applyFont="1" applyFill="1" applyBorder="1" applyAlignment="1">
      <alignment horizontal="right"/>
    </xf>
    <xf numFmtId="49" fontId="20" fillId="20" borderId="8" xfId="0" applyNumberFormat="1" applyFont="1" applyFill="1" applyBorder="1" applyAlignment="1">
      <alignment horizontal="center" vertical="center" wrapText="1"/>
    </xf>
    <xf numFmtId="49" fontId="21" fillId="21" borderId="13" xfId="0" applyNumberFormat="1" applyFont="1" applyFill="1" applyBorder="1" applyAlignment="1">
      <alignment horizontal="left"/>
    </xf>
    <xf numFmtId="43" fontId="21" fillId="21" borderId="13" xfId="3" applyFont="1" applyFill="1" applyBorder="1" applyAlignment="1">
      <alignment horizontal="right"/>
    </xf>
    <xf numFmtId="43" fontId="0" fillId="0" borderId="20" xfId="0" applyNumberFormat="1" applyBorder="1"/>
    <xf numFmtId="4" fontId="0" fillId="0" borderId="3" xfId="0" applyNumberFormat="1" applyBorder="1"/>
    <xf numFmtId="4" fontId="0" fillId="0" borderId="13" xfId="0" applyNumberFormat="1" applyBorder="1"/>
    <xf numFmtId="43" fontId="0" fillId="0" borderId="3" xfId="0" applyNumberFormat="1" applyBorder="1" applyAlignment="1">
      <alignment horizontal="center" vertical="center"/>
    </xf>
    <xf numFmtId="43" fontId="0" fillId="0" borderId="21" xfId="0" applyNumberFormat="1" applyBorder="1" applyAlignment="1">
      <alignment horizontal="center" vertical="center"/>
    </xf>
    <xf numFmtId="4" fontId="0" fillId="2" borderId="0" xfId="0" applyNumberFormat="1" applyFill="1"/>
    <xf numFmtId="43" fontId="0" fillId="0" borderId="18" xfId="0" applyNumberFormat="1" applyBorder="1"/>
    <xf numFmtId="4" fontId="2" fillId="2" borderId="0" xfId="0" applyNumberFormat="1" applyFont="1" applyFill="1" applyAlignment="1">
      <alignment horizontal="center"/>
    </xf>
    <xf numFmtId="4" fontId="3" fillId="2" borderId="0" xfId="0" applyNumberFormat="1" applyFont="1" applyFill="1" applyAlignment="1">
      <alignment horizontal="center"/>
    </xf>
    <xf numFmtId="4" fontId="4" fillId="0" borderId="0" xfId="0" applyNumberFormat="1" applyFont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 wrapText="1"/>
    </xf>
    <xf numFmtId="4" fontId="5" fillId="2" borderId="0" xfId="0" applyNumberFormat="1" applyFont="1" applyFill="1" applyAlignment="1">
      <alignment horizontal="center" vertical="top"/>
    </xf>
    <xf numFmtId="4" fontId="5" fillId="2" borderId="0" xfId="0" applyNumberFormat="1" applyFont="1" applyFill="1" applyAlignment="1">
      <alignment horizontal="center"/>
    </xf>
    <xf numFmtId="4" fontId="10" fillId="7" borderId="13" xfId="1" applyNumberFormat="1" applyFont="1" applyFill="1" applyBorder="1" applyAlignment="1" applyProtection="1">
      <alignment horizontal="center" vertical="center" wrapText="1"/>
      <protection locked="0"/>
    </xf>
    <xf numFmtId="4" fontId="0" fillId="0" borderId="0" xfId="0" applyNumberFormat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23" fillId="0" borderId="3" xfId="0" applyFont="1" applyBorder="1" applyAlignment="1">
      <alignment horizontal="left" vertical="top" wrapText="1"/>
    </xf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4" fillId="0" borderId="0" xfId="0" applyFont="1" applyAlignment="1">
      <alignment horizontal="left" vertical="center"/>
    </xf>
    <xf numFmtId="0" fontId="0" fillId="2" borderId="9" xfId="0" applyFill="1" applyBorder="1" applyAlignment="1">
      <alignment horizontal="left"/>
    </xf>
    <xf numFmtId="0" fontId="12" fillId="19" borderId="13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3" xfId="0" applyBorder="1" applyAlignment="1">
      <alignment horizontal="center" vertical="center" wrapText="1"/>
    </xf>
    <xf numFmtId="0" fontId="0" fillId="2" borderId="13" xfId="0" applyFill="1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2" borderId="17" xfId="0" applyFill="1" applyBorder="1" applyAlignment="1">
      <alignment horizontal="left" vertical="center" wrapText="1"/>
    </xf>
    <xf numFmtId="0" fontId="12" fillId="19" borderId="13" xfId="0" applyFont="1" applyFill="1" applyBorder="1" applyAlignment="1">
      <alignment horizontal="center" vertical="top" wrapText="1"/>
    </xf>
    <xf numFmtId="49" fontId="12" fillId="22" borderId="13" xfId="0" applyNumberFormat="1" applyFont="1" applyFill="1" applyBorder="1" applyAlignment="1">
      <alignment horizontal="center" vertical="center" wrapText="1"/>
    </xf>
    <xf numFmtId="0" fontId="0" fillId="22" borderId="3" xfId="0" applyFill="1" applyBorder="1" applyAlignment="1">
      <alignment horizontal="center" vertical="center"/>
    </xf>
    <xf numFmtId="0" fontId="6" fillId="22" borderId="3" xfId="0" applyFont="1" applyFill="1" applyBorder="1" applyAlignment="1">
      <alignment horizontal="center" vertical="center" wrapText="1"/>
    </xf>
    <xf numFmtId="4" fontId="6" fillId="22" borderId="3" xfId="0" applyNumberFormat="1" applyFont="1" applyFill="1" applyBorder="1" applyAlignment="1">
      <alignment horizontal="center" vertical="center" wrapText="1"/>
    </xf>
    <xf numFmtId="49" fontId="12" fillId="22" borderId="3" xfId="0" applyNumberFormat="1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8" fillId="9" borderId="13" xfId="0" applyFont="1" applyFill="1" applyBorder="1" applyAlignment="1">
      <alignment horizontal="center" vertical="center" wrapText="1"/>
    </xf>
    <xf numFmtId="0" fontId="10" fillId="11" borderId="6" xfId="1" applyFont="1" applyFill="1" applyBorder="1" applyAlignment="1" applyProtection="1">
      <alignment horizontal="center" vertical="center" wrapText="1" readingOrder="1"/>
      <protection locked="0"/>
    </xf>
    <xf numFmtId="0" fontId="10" fillId="11" borderId="9" xfId="1" applyFont="1" applyFill="1" applyBorder="1" applyAlignment="1" applyProtection="1">
      <alignment horizontal="center" vertical="center" wrapText="1" readingOrder="1"/>
      <protection locked="0"/>
    </xf>
    <xf numFmtId="0" fontId="10" fillId="11" borderId="10" xfId="1" applyFont="1" applyFill="1" applyBorder="1" applyAlignment="1" applyProtection="1">
      <alignment horizontal="center" vertical="center" wrapText="1" readingOrder="1"/>
      <protection locked="0"/>
    </xf>
    <xf numFmtId="0" fontId="8" fillId="5" borderId="6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8" fillId="9" borderId="17" xfId="0" applyFont="1" applyFill="1" applyBorder="1" applyAlignment="1">
      <alignment horizontal="center" vertical="center" wrapText="1"/>
    </xf>
    <xf numFmtId="0" fontId="10" fillId="11" borderId="3" xfId="1" applyFont="1" applyFill="1" applyBorder="1" applyAlignment="1" applyProtection="1">
      <alignment horizontal="left" vertical="center" wrapText="1"/>
      <protection locked="0"/>
    </xf>
    <xf numFmtId="0" fontId="10" fillId="6" borderId="3" xfId="1" applyFont="1" applyFill="1" applyBorder="1" applyAlignment="1" applyProtection="1">
      <alignment horizontal="center" vertical="center" wrapText="1"/>
      <protection locked="0"/>
    </xf>
    <xf numFmtId="0" fontId="10" fillId="11" borderId="3" xfId="1" applyFont="1" applyFill="1" applyBorder="1" applyAlignment="1" applyProtection="1">
      <alignment horizontal="center" vertical="center" wrapText="1" readingOrder="1"/>
      <protection locked="0"/>
    </xf>
    <xf numFmtId="0" fontId="10" fillId="12" borderId="3" xfId="0" applyFont="1" applyFill="1" applyBorder="1" applyAlignment="1" applyProtection="1">
      <alignment horizontal="center" vertical="center" wrapText="1"/>
      <protection locked="0"/>
    </xf>
    <xf numFmtId="0" fontId="1" fillId="13" borderId="1" xfId="0" applyFont="1" applyFill="1" applyBorder="1" applyAlignment="1">
      <alignment horizontal="center"/>
    </xf>
    <xf numFmtId="0" fontId="1" fillId="13" borderId="5" xfId="0" applyFont="1" applyFill="1" applyBorder="1" applyAlignment="1">
      <alignment horizontal="center"/>
    </xf>
    <xf numFmtId="0" fontId="10" fillId="7" borderId="9" xfId="1" applyFont="1" applyFill="1" applyBorder="1" applyAlignment="1" applyProtection="1">
      <alignment horizontal="center" vertical="center" wrapText="1"/>
      <protection locked="0"/>
    </xf>
    <xf numFmtId="0" fontId="10" fillId="7" borderId="8" xfId="1" applyFont="1" applyFill="1" applyBorder="1" applyAlignment="1" applyProtection="1">
      <alignment horizontal="center" vertical="center" wrapText="1"/>
      <protection locked="0"/>
    </xf>
    <xf numFmtId="0" fontId="10" fillId="7" borderId="10" xfId="1" applyFont="1" applyFill="1" applyBorder="1" applyAlignment="1" applyProtection="1">
      <alignment horizontal="center" vertical="center" wrapText="1"/>
      <protection locked="0"/>
    </xf>
    <xf numFmtId="0" fontId="10" fillId="7" borderId="12" xfId="1" applyFont="1" applyFill="1" applyBorder="1" applyAlignment="1" applyProtection="1">
      <alignment horizontal="center" vertical="center" wrapText="1"/>
      <protection locked="0"/>
    </xf>
    <xf numFmtId="0" fontId="10" fillId="8" borderId="9" xfId="1" applyFont="1" applyFill="1" applyBorder="1" applyAlignment="1" applyProtection="1">
      <alignment horizontal="center" vertical="center" wrapText="1"/>
      <protection locked="0"/>
    </xf>
    <xf numFmtId="0" fontId="10" fillId="8" borderId="8" xfId="1" applyFont="1" applyFill="1" applyBorder="1" applyAlignment="1" applyProtection="1">
      <alignment horizontal="center" vertical="center" wrapText="1"/>
      <protection locked="0"/>
    </xf>
    <xf numFmtId="0" fontId="10" fillId="8" borderId="10" xfId="1" applyFont="1" applyFill="1" applyBorder="1" applyAlignment="1" applyProtection="1">
      <alignment horizontal="center" vertical="center" wrapText="1"/>
      <protection locked="0"/>
    </xf>
    <xf numFmtId="0" fontId="10" fillId="8" borderId="12" xfId="1" applyFont="1" applyFill="1" applyBorder="1" applyAlignment="1" applyProtection="1">
      <alignment horizontal="center" vertical="center" wrapText="1"/>
      <protection locked="0"/>
    </xf>
    <xf numFmtId="4" fontId="10" fillId="7" borderId="9" xfId="1" applyNumberFormat="1" applyFont="1" applyFill="1" applyBorder="1" applyAlignment="1" applyProtection="1">
      <alignment horizontal="center" vertical="center" wrapText="1"/>
      <protection locked="0"/>
    </xf>
    <xf numFmtId="4" fontId="10" fillId="7" borderId="8" xfId="1" applyNumberFormat="1" applyFont="1" applyFill="1" applyBorder="1" applyAlignment="1" applyProtection="1">
      <alignment horizontal="center" vertical="center" wrapText="1"/>
      <protection locked="0"/>
    </xf>
    <xf numFmtId="4" fontId="10" fillId="7" borderId="10" xfId="1" applyNumberFormat="1" applyFont="1" applyFill="1" applyBorder="1" applyAlignment="1" applyProtection="1">
      <alignment horizontal="center" vertical="center" wrapText="1"/>
      <protection locked="0"/>
    </xf>
    <xf numFmtId="4" fontId="10" fillId="7" borderId="12" xfId="1" applyNumberFormat="1" applyFont="1" applyFill="1" applyBorder="1" applyAlignment="1" applyProtection="1">
      <alignment horizontal="center" vertical="center" wrapText="1"/>
      <protection locked="0"/>
    </xf>
    <xf numFmtId="0" fontId="10" fillId="7" borderId="6" xfId="1" applyFont="1" applyFill="1" applyBorder="1" applyAlignment="1" applyProtection="1">
      <alignment horizontal="center" vertical="center" wrapText="1"/>
      <protection locked="0"/>
    </xf>
    <xf numFmtId="0" fontId="10" fillId="7" borderId="7" xfId="1" applyFont="1" applyFill="1" applyBorder="1" applyAlignment="1" applyProtection="1">
      <alignment horizontal="center" vertical="center" wrapText="1"/>
      <protection locked="0"/>
    </xf>
    <xf numFmtId="0" fontId="1" fillId="4" borderId="11" xfId="0" applyFont="1" applyFill="1" applyBorder="1" applyAlignment="1">
      <alignment horizontal="center"/>
    </xf>
    <xf numFmtId="4" fontId="1" fillId="4" borderId="11" xfId="0" applyNumberFormat="1" applyFont="1" applyFill="1" applyBorder="1" applyAlignment="1">
      <alignment horizontal="center"/>
    </xf>
    <xf numFmtId="0" fontId="11" fillId="10" borderId="13" xfId="0" applyFont="1" applyFill="1" applyBorder="1" applyAlignment="1" applyProtection="1">
      <alignment horizontal="center" vertical="center" wrapText="1"/>
      <protection locked="0"/>
    </xf>
    <xf numFmtId="0" fontId="11" fillId="10" borderId="17" xfId="0" applyFont="1" applyFill="1" applyBorder="1" applyAlignment="1" applyProtection="1">
      <alignment horizontal="center" vertical="center" wrapText="1"/>
      <protection locked="0"/>
    </xf>
    <xf numFmtId="0" fontId="11" fillId="10" borderId="3" xfId="0" applyFont="1" applyFill="1" applyBorder="1" applyAlignment="1" applyProtection="1">
      <alignment horizontal="center" vertical="center" wrapText="1"/>
      <protection locked="0"/>
    </xf>
    <xf numFmtId="0" fontId="10" fillId="11" borderId="3" xfId="1" applyFont="1" applyFill="1" applyBorder="1" applyAlignment="1" applyProtection="1">
      <alignment horizontal="center" vertical="center" wrapText="1"/>
      <protection locked="0"/>
    </xf>
    <xf numFmtId="0" fontId="10" fillId="7" borderId="0" xfId="1" applyFont="1" applyFill="1" applyAlignment="1" applyProtection="1">
      <alignment horizontal="center" vertical="center" wrapText="1"/>
      <protection locked="0"/>
    </xf>
    <xf numFmtId="0" fontId="16" fillId="16" borderId="0" xfId="0" applyFont="1" applyFill="1" applyAlignment="1">
      <alignment horizontal="center" vertical="center"/>
    </xf>
    <xf numFmtId="0" fontId="15" fillId="15" borderId="3" xfId="0" applyFont="1" applyFill="1" applyBorder="1" applyAlignment="1">
      <alignment vertical="center"/>
    </xf>
    <xf numFmtId="0" fontId="14" fillId="15" borderId="3" xfId="0" applyFont="1" applyFill="1" applyBorder="1" applyAlignment="1">
      <alignment vertical="center"/>
    </xf>
    <xf numFmtId="0" fontId="15" fillId="15" borderId="3" xfId="0" applyFont="1" applyFill="1" applyBorder="1" applyAlignment="1">
      <alignment vertical="center" wrapText="1"/>
    </xf>
    <xf numFmtId="0" fontId="14" fillId="15" borderId="3" xfId="0" applyFont="1" applyFill="1" applyBorder="1" applyAlignment="1">
      <alignment vertical="center" wrapText="1"/>
    </xf>
    <xf numFmtId="0" fontId="14" fillId="15" borderId="1" xfId="0" applyFont="1" applyFill="1" applyBorder="1" applyAlignment="1">
      <alignment horizontal="left" vertical="center"/>
    </xf>
    <xf numFmtId="0" fontId="14" fillId="15" borderId="2" xfId="0" applyFont="1" applyFill="1" applyBorder="1" applyAlignment="1">
      <alignment horizontal="left" vertical="center"/>
    </xf>
    <xf numFmtId="0" fontId="14" fillId="15" borderId="5" xfId="0" applyFont="1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13" fillId="14" borderId="3" xfId="0" applyFont="1" applyFill="1" applyBorder="1" applyAlignment="1">
      <alignment horizontal="center" vertical="center" wrapText="1"/>
    </xf>
    <xf numFmtId="0" fontId="14" fillId="14" borderId="3" xfId="0" applyFont="1" applyFill="1" applyBorder="1" applyAlignment="1">
      <alignment horizontal="center" vertical="center"/>
    </xf>
    <xf numFmtId="0" fontId="13" fillId="14" borderId="1" xfId="0" applyFont="1" applyFill="1" applyBorder="1" applyAlignment="1">
      <alignment horizontal="center" vertical="center" wrapText="1"/>
    </xf>
    <xf numFmtId="0" fontId="13" fillId="14" borderId="5" xfId="0" applyFont="1" applyFill="1" applyBorder="1" applyAlignment="1">
      <alignment horizontal="center" vertical="center" wrapText="1"/>
    </xf>
    <xf numFmtId="0" fontId="14" fillId="14" borderId="3" xfId="0" applyFont="1" applyFill="1" applyBorder="1" applyAlignment="1">
      <alignment horizontal="center" vertical="center" wrapText="1"/>
    </xf>
    <xf numFmtId="0" fontId="14" fillId="14" borderId="4" xfId="0" applyFont="1" applyFill="1" applyBorder="1" applyAlignment="1">
      <alignment horizontal="center" vertical="center" wrapText="1"/>
    </xf>
    <xf numFmtId="0" fontId="14" fillId="14" borderId="7" xfId="0" applyFont="1" applyFill="1" applyBorder="1" applyAlignment="1">
      <alignment horizontal="center" vertical="center" wrapText="1"/>
    </xf>
    <xf numFmtId="0" fontId="14" fillId="14" borderId="0" xfId="0" applyFont="1" applyFill="1" applyAlignment="1">
      <alignment horizontal="center" vertical="center" wrapText="1"/>
    </xf>
    <xf numFmtId="0" fontId="14" fillId="14" borderId="8" xfId="0" applyFont="1" applyFill="1" applyBorder="1" applyAlignment="1">
      <alignment horizontal="center" vertical="center" wrapText="1"/>
    </xf>
    <xf numFmtId="0" fontId="14" fillId="14" borderId="23" xfId="0" applyFont="1" applyFill="1" applyBorder="1" applyAlignment="1">
      <alignment horizontal="center" vertical="center" wrapText="1"/>
    </xf>
    <xf numFmtId="0" fontId="14" fillId="14" borderId="22" xfId="0" applyFont="1" applyFill="1" applyBorder="1" applyAlignment="1">
      <alignment horizontal="center" vertical="center" wrapText="1"/>
    </xf>
    <xf numFmtId="0" fontId="14" fillId="14" borderId="6" xfId="0" applyFont="1" applyFill="1" applyBorder="1" applyAlignment="1">
      <alignment horizontal="center" vertical="center" wrapText="1"/>
    </xf>
    <xf numFmtId="0" fontId="14" fillId="14" borderId="10" xfId="0" applyFont="1" applyFill="1" applyBorder="1" applyAlignment="1">
      <alignment horizontal="center" vertical="center" wrapText="1"/>
    </xf>
    <xf numFmtId="0" fontId="14" fillId="14" borderId="1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/>
    </xf>
  </cellXfs>
  <cellStyles count="4">
    <cellStyle name="Millares" xfId="3" builtinId="3"/>
    <cellStyle name="Normal" xfId="0" builtinId="0"/>
    <cellStyle name="Normal 2" xfId="1" xr:uid="{00000000-0005-0000-0000-000002000000}"/>
    <cellStyle name="Normal 2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59530</xdr:colOff>
      <xdr:row>1</xdr:row>
      <xdr:rowOff>107157</xdr:rowOff>
    </xdr:from>
    <xdr:to>
      <xdr:col>0</xdr:col>
      <xdr:colOff>2421029</xdr:colOff>
      <xdr:row>6</xdr:row>
      <xdr:rowOff>333001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B0557174-72F2-422D-B6A8-9F3B2D1C6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0" y="297657"/>
          <a:ext cx="2369344" cy="1249782"/>
        </a:xfrm>
        <a:prstGeom prst="rect">
          <a:avLst/>
        </a:prstGeom>
      </xdr:spPr>
    </xdr:pic>
    <xdr:clientData/>
  </xdr:twoCellAnchor>
  <xdr:twoCellAnchor editAs="oneCell">
    <xdr:from>
      <xdr:col>8</xdr:col>
      <xdr:colOff>452438</xdr:colOff>
      <xdr:row>0</xdr:row>
      <xdr:rowOff>142874</xdr:rowOff>
    </xdr:from>
    <xdr:to>
      <xdr:col>13</xdr:col>
      <xdr:colOff>2292894</xdr:colOff>
      <xdr:row>10</xdr:row>
      <xdr:rowOff>42586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02C373-DABC-4C32-AA94-4682C3185E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798844" y="142874"/>
          <a:ext cx="4778920" cy="213808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llagos\Downloads\MATRIZ%20DE%20PLANIFICACI&#211;N%20CONSOLID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Planificación 2021"/>
      <sheetName val="Matriz Monitoreo Res-Prod 2021"/>
      <sheetName val="Matriz Monitoreo Act 2021"/>
      <sheetName val="Catalogos varios"/>
      <sheetName val="Autollenado"/>
    </sheetNames>
    <sheetDataSet>
      <sheetData sheetId="0"/>
      <sheetData sheetId="1"/>
      <sheetData sheetId="2"/>
      <sheetData sheetId="3">
        <row r="4">
          <cell r="T4" t="str">
            <v xml:space="preserve">1. BIENESTAR Y DESARROLLO SOCIAL </v>
          </cell>
          <cell r="U4" t="str">
            <v>2.  CRECIMIENTO ECONÓMICO, INCLUYENTE Y SOSTENIBLE</v>
          </cell>
          <cell r="V4" t="str">
            <v>3.   INFRAESTRUCTURA Y DESARROLLO LOGÍSTICO</v>
          </cell>
          <cell r="W4" t="str">
            <v>4.   SOCIEDAD MÁS JUSTA, PACIFICA E INCLUSIVA</v>
          </cell>
          <cell r="X4" t="str">
            <v xml:space="preserve">5.  GOBERNABILIDAD DEMOCRÁTICA Y DESARROLLO </v>
          </cell>
          <cell r="Y4" t="str">
            <v>6.   EJES TRANSVERSALES</v>
          </cell>
        </row>
        <row r="5">
          <cell r="M5" t="str">
            <v>1* Una Honduras sin pobreza extrema, educada y sana, con sistemas consolidados de previsión social</v>
          </cell>
          <cell r="N5" t="str">
            <v>2* Una Honduras que se desarrolla en democracia, con seguridad y sin violencia</v>
          </cell>
          <cell r="O5" t="str">
            <v>3* Una Honduras productiva, generadora de oportunidades y empleo, que aprovecha de manera sostenible sus recursos, y reduce la vulnerabilidad ambiental</v>
          </cell>
          <cell r="P5" t="str">
            <v>4* Un Estado moderno, transparente, responsable, eficiente y competitivo</v>
          </cell>
          <cell r="AS5" t="str">
            <v>2.1.   Mejorada la educación de la población.</v>
          </cell>
        </row>
        <row r="6">
          <cell r="L6" t="str">
            <v>1.1  Erradicar la pobreza extrema</v>
          </cell>
          <cell r="AS6" t="str">
            <v>2.2.  Ampliadas las tasas de cobertura en los diferentes niveles de educación.</v>
          </cell>
        </row>
        <row r="7">
          <cell r="L7" t="str">
            <v>1.2 Reducir a menos del 15% el porcentaje de hogares en situación de pobreza</v>
          </cell>
          <cell r="AS7" t="str">
            <v>2.3.  Mejorada la calidad de la educación, especialmente en la educación básica.</v>
          </cell>
        </row>
        <row r="8">
          <cell r="L8" t="str">
            <v>1.3 Elevar la escolaridad promedio a 9 años</v>
          </cell>
          <cell r="AS8" t="str">
            <v/>
          </cell>
        </row>
        <row r="9">
          <cell r="L9" t="str">
            <v>1.4 Alcanzar el 95% de cobertura de salud en todos los niveles del sistema</v>
          </cell>
          <cell r="AS9" t="str">
            <v/>
          </cell>
        </row>
        <row r="10">
          <cell r="L10" t="str">
            <v>1.5 Universalizar el régimen de jubilación y pensión para el 90% de los asalariados en Honduras.</v>
          </cell>
        </row>
        <row r="11">
          <cell r="L11" t="str">
            <v/>
          </cell>
        </row>
        <row r="12">
          <cell r="L12" t="str">
            <v/>
          </cell>
        </row>
        <row r="15">
          <cell r="AS15" t="str">
            <v>2.2.1   Tasa Neta de cobertura en Educación Prebásica</v>
          </cell>
        </row>
        <row r="16">
          <cell r="AS16" t="str">
            <v>2.2.2. Tasa Neta de cobertura en Educación Basica de  I y II ciclo</v>
          </cell>
        </row>
        <row r="17">
          <cell r="AS17" t="str">
            <v>2.2.3.Tasa Neta de cobertura en Educacion basica de  III ciclo</v>
          </cell>
        </row>
        <row r="18">
          <cell r="AS18" t="str">
            <v>2.2.4.  Tasa Neta de cobertura en Educación Media</v>
          </cell>
        </row>
        <row r="19">
          <cell r="AS19" t="str">
            <v xml:space="preserve"> 2.2.5 Tasa bruta de educación superior</v>
          </cell>
        </row>
        <row r="20">
          <cell r="AS20" t="str">
            <v/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V165"/>
  <sheetViews>
    <sheetView tabSelected="1" topLeftCell="U23" zoomScaleNormal="100" workbookViewId="0">
      <pane ySplit="4" topLeftCell="A27" activePane="bottomLeft" state="frozen"/>
      <selection activeCell="F23" sqref="F23"/>
      <selection pane="bottomLeft" activeCell="AN27" sqref="AN27:AO60"/>
    </sheetView>
  </sheetViews>
  <sheetFormatPr baseColWidth="10" defaultColWidth="11.5703125" defaultRowHeight="15" x14ac:dyDescent="0.25"/>
  <cols>
    <col min="1" max="1" width="37.5703125" customWidth="1"/>
    <col min="2" max="2" width="31.42578125" customWidth="1"/>
    <col min="3" max="3" width="30.28515625" customWidth="1"/>
    <col min="4" max="4" width="20.42578125" customWidth="1"/>
    <col min="5" max="5" width="29.42578125" customWidth="1"/>
    <col min="6" max="7" width="26.85546875" customWidth="1"/>
    <col min="8" max="8" width="8.42578125" customWidth="1"/>
    <col min="9" max="10" width="9.5703125" customWidth="1"/>
    <col min="11" max="11" width="8.85546875" customWidth="1"/>
    <col min="12" max="12" width="8.42578125" customWidth="1"/>
    <col min="13" max="13" width="7.7109375" customWidth="1"/>
    <col min="14" max="14" width="53.5703125" style="110" customWidth="1"/>
    <col min="15" max="15" width="12.7109375" customWidth="1"/>
    <col min="16" max="16" width="12.5703125" customWidth="1"/>
    <col min="17" max="17" width="7.140625" customWidth="1"/>
    <col min="18" max="18" width="17.42578125" customWidth="1"/>
    <col min="19" max="19" width="16.42578125" style="23" bestFit="1" customWidth="1"/>
    <col min="20" max="20" width="22" style="14" bestFit="1" customWidth="1"/>
    <col min="21" max="21" width="17.28515625" style="23" bestFit="1" customWidth="1"/>
    <col min="22" max="22" width="13.85546875" style="14" bestFit="1" customWidth="1"/>
    <col min="23" max="23" width="15.140625" style="14" bestFit="1" customWidth="1"/>
    <col min="24" max="24" width="14.85546875" style="14" bestFit="1" customWidth="1"/>
    <col min="25" max="25" width="18.7109375" style="14" bestFit="1" customWidth="1"/>
    <col min="26" max="26" width="6.85546875" style="14" bestFit="1" customWidth="1"/>
    <col min="27" max="27" width="10.140625" style="100" bestFit="1" customWidth="1"/>
    <col min="28" max="28" width="6.85546875" style="14" bestFit="1" customWidth="1"/>
    <col min="29" max="29" width="10.140625" style="100" bestFit="1" customWidth="1"/>
    <col min="30" max="30" width="6.85546875" style="14" bestFit="1" customWidth="1"/>
    <col min="31" max="31" width="10.140625" style="100" bestFit="1" customWidth="1"/>
    <col min="32" max="32" width="9.140625" style="14" customWidth="1"/>
    <col min="33" max="33" width="16.5703125" style="14" bestFit="1" customWidth="1"/>
    <col min="34" max="34" width="8.42578125" style="14" customWidth="1"/>
    <col min="35" max="35" width="11.85546875" style="100" customWidth="1"/>
    <col min="36" max="36" width="7.28515625" style="14" customWidth="1"/>
    <col min="37" max="37" width="11.5703125" style="100" customWidth="1"/>
    <col min="38" max="38" width="7.28515625" style="14" customWidth="1"/>
    <col min="39" max="39" width="12.85546875" style="100" customWidth="1"/>
    <col min="40" max="40" width="7.28515625" style="14" customWidth="1"/>
    <col min="41" max="41" width="15.140625" style="14" customWidth="1"/>
    <col min="42" max="42" width="7.28515625" style="14" customWidth="1"/>
    <col min="43" max="43" width="11.5703125" style="100" customWidth="1"/>
    <col min="44" max="44" width="7.28515625" style="14" customWidth="1"/>
    <col min="45" max="45" width="11.7109375" style="100" customWidth="1"/>
    <col min="46" max="46" width="7.28515625" style="14" customWidth="1"/>
    <col min="47" max="47" width="12" style="100" customWidth="1"/>
    <col min="48" max="48" width="7.28515625" style="14" customWidth="1"/>
    <col min="49" max="49" width="15.85546875" style="14" customWidth="1"/>
    <col min="50" max="50" width="7.28515625" style="14" customWidth="1"/>
    <col min="51" max="51" width="12.42578125" style="14" customWidth="1"/>
    <col min="52" max="52" width="7.28515625" style="14" customWidth="1"/>
    <col min="53" max="53" width="13.42578125" style="14" customWidth="1"/>
    <col min="54" max="54" width="6.7109375" style="14" customWidth="1"/>
    <col min="55" max="55" width="14.5703125" style="14" customWidth="1"/>
    <col min="56" max="56" width="7.28515625" style="14" customWidth="1"/>
    <col min="57" max="57" width="14.85546875" style="14" customWidth="1"/>
    <col min="58" max="58" width="11.5703125" style="16"/>
    <col min="59" max="59" width="17.5703125" style="14" customWidth="1"/>
    <col min="60" max="60" width="11.42578125" style="16" customWidth="1"/>
    <col min="61" max="61" width="11.5703125" style="14"/>
    <col min="62" max="62" width="11.5703125" style="16"/>
    <col min="63" max="63" width="11.5703125" style="14"/>
    <col min="64" max="64" width="11.5703125" style="16"/>
    <col min="65" max="65" width="11.5703125" style="14"/>
  </cols>
  <sheetData>
    <row r="1" spans="1:74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3"/>
      <c r="O1" s="1"/>
      <c r="P1" s="1"/>
      <c r="Q1" s="1"/>
      <c r="R1" s="1"/>
      <c r="S1" s="21"/>
      <c r="T1" s="13"/>
      <c r="U1" s="21"/>
      <c r="V1" s="2"/>
      <c r="W1" s="2"/>
      <c r="X1" s="2"/>
      <c r="Y1" s="2"/>
      <c r="Z1" s="2"/>
      <c r="AA1" s="92"/>
      <c r="AB1" s="2"/>
      <c r="AC1" s="92"/>
      <c r="AD1" s="2"/>
      <c r="AE1" s="92"/>
      <c r="AF1" s="2"/>
      <c r="AG1" s="2"/>
      <c r="AH1" s="2"/>
      <c r="AI1" s="92"/>
      <c r="AJ1" s="2"/>
      <c r="AK1" s="92"/>
      <c r="AL1" s="2"/>
      <c r="AM1" s="92"/>
      <c r="AN1" s="2"/>
      <c r="AO1" s="2"/>
      <c r="AP1" s="2"/>
      <c r="AQ1" s="92"/>
      <c r="AR1" s="2"/>
      <c r="AS1" s="92"/>
      <c r="AT1" s="2"/>
      <c r="AU1" s="92"/>
      <c r="AV1" s="2"/>
      <c r="AW1" s="2"/>
      <c r="AX1" s="2"/>
      <c r="AY1" s="2"/>
      <c r="AZ1" s="2"/>
      <c r="BA1" s="2"/>
      <c r="BB1" s="2"/>
      <c r="BC1" s="2"/>
      <c r="BD1" s="2"/>
      <c r="BE1" s="2"/>
      <c r="BF1" s="31"/>
      <c r="BG1" s="2"/>
      <c r="BH1" s="31"/>
      <c r="BI1" s="2"/>
      <c r="BJ1" s="31"/>
      <c r="BK1" s="13"/>
      <c r="BL1" s="15"/>
      <c r="BM1" s="13"/>
      <c r="BN1" s="1"/>
      <c r="BO1" s="1"/>
      <c r="BP1" s="1"/>
      <c r="BQ1" s="1"/>
      <c r="BR1" s="1"/>
      <c r="BS1" s="1"/>
      <c r="BT1" s="1"/>
      <c r="BU1" s="1"/>
      <c r="BV1" s="1"/>
    </row>
    <row r="2" spans="1:74" x14ac:dyDescent="0.25">
      <c r="A2" s="10"/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04"/>
      <c r="O2" s="2"/>
      <c r="P2" s="2"/>
      <c r="Q2" s="2"/>
      <c r="R2" s="2"/>
      <c r="S2" s="20"/>
      <c r="T2" s="2"/>
      <c r="U2" s="20"/>
      <c r="V2" s="2"/>
      <c r="W2" s="2"/>
      <c r="X2" s="2"/>
      <c r="Y2" s="2"/>
      <c r="Z2" s="2"/>
      <c r="AA2" s="92"/>
      <c r="AB2" s="2"/>
      <c r="AC2" s="92"/>
      <c r="AD2" s="2"/>
      <c r="AE2" s="92"/>
      <c r="AF2" s="2"/>
      <c r="AG2" s="2"/>
      <c r="AH2" s="2"/>
      <c r="AI2" s="92"/>
      <c r="AJ2" s="2"/>
      <c r="AK2" s="92"/>
      <c r="AL2" s="2"/>
      <c r="AM2" s="92"/>
      <c r="AN2" s="2"/>
      <c r="AO2" s="2"/>
      <c r="AP2" s="2"/>
      <c r="AQ2" s="92"/>
      <c r="AR2" s="2"/>
      <c r="AS2" s="92"/>
      <c r="AT2" s="2"/>
      <c r="AU2" s="92"/>
      <c r="AV2" s="2"/>
      <c r="AW2" s="2"/>
      <c r="AX2" s="2"/>
      <c r="AY2" s="2"/>
      <c r="AZ2" s="2"/>
      <c r="BA2" s="2"/>
      <c r="BB2" s="2"/>
      <c r="BC2" s="2"/>
      <c r="BD2" s="2"/>
      <c r="BE2" s="2"/>
      <c r="BF2" s="31"/>
      <c r="BG2" s="2"/>
      <c r="BH2" s="31"/>
      <c r="BI2" s="2"/>
      <c r="BJ2" s="31"/>
      <c r="BK2" s="13"/>
      <c r="BL2" s="15"/>
      <c r="BM2" s="13"/>
      <c r="BN2" s="1"/>
      <c r="BO2" s="1"/>
      <c r="BP2" s="1"/>
      <c r="BQ2" s="1"/>
      <c r="BR2" s="1"/>
      <c r="BS2" s="1"/>
      <c r="BT2" s="1"/>
      <c r="BU2" s="1"/>
      <c r="BV2" s="1"/>
    </row>
    <row r="3" spans="1:74" x14ac:dyDescent="0.25">
      <c r="A3" s="10"/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04"/>
      <c r="O3" s="2"/>
      <c r="P3" s="2"/>
      <c r="Q3" s="2"/>
      <c r="R3" s="2"/>
      <c r="S3" s="20"/>
      <c r="T3" s="2"/>
      <c r="U3" s="20"/>
      <c r="V3" s="2"/>
      <c r="W3" s="2"/>
      <c r="X3" s="2"/>
      <c r="Y3" s="2"/>
      <c r="Z3" s="2"/>
      <c r="AA3" s="92"/>
      <c r="AB3" s="2"/>
      <c r="AC3" s="92"/>
      <c r="AD3" s="2"/>
      <c r="AE3" s="92"/>
      <c r="AF3" s="2"/>
      <c r="AG3" s="2"/>
      <c r="AH3" s="2"/>
      <c r="AI3" s="92"/>
      <c r="AJ3" s="2"/>
      <c r="AK3" s="92"/>
      <c r="AL3" s="2"/>
      <c r="AM3" s="92"/>
      <c r="AN3" s="2"/>
      <c r="AO3" s="2"/>
      <c r="AP3" s="2"/>
      <c r="AQ3" s="92"/>
      <c r="AR3" s="2"/>
      <c r="AS3" s="92"/>
      <c r="AT3" s="2"/>
      <c r="AU3" s="92"/>
      <c r="AV3" s="2"/>
      <c r="AW3" s="2"/>
      <c r="AX3" s="2"/>
      <c r="AY3" s="2"/>
      <c r="AZ3" s="2"/>
      <c r="BA3" s="2"/>
      <c r="BB3" s="2"/>
      <c r="BC3" s="2"/>
      <c r="BD3" s="2"/>
      <c r="BE3" s="2"/>
      <c r="BF3" s="31"/>
      <c r="BG3" s="2"/>
      <c r="BH3" s="31"/>
      <c r="BI3" s="2"/>
      <c r="BJ3" s="31"/>
      <c r="BK3" s="13"/>
      <c r="BL3" s="15"/>
      <c r="BM3" s="13"/>
      <c r="BN3" s="1"/>
      <c r="BO3" s="1"/>
      <c r="BP3" s="1"/>
      <c r="BQ3" s="1"/>
      <c r="BR3" s="1"/>
      <c r="BS3" s="1"/>
      <c r="BT3" s="1"/>
      <c r="BU3" s="1"/>
      <c r="BV3" s="1"/>
    </row>
    <row r="4" spans="1:74" ht="18" x14ac:dyDescent="0.25">
      <c r="A4" s="10"/>
      <c r="B4" s="10"/>
      <c r="C4" s="10"/>
      <c r="D4" s="12"/>
      <c r="E4" s="12"/>
      <c r="F4" s="12"/>
      <c r="G4" s="12"/>
      <c r="H4" s="12"/>
      <c r="I4" s="12"/>
      <c r="J4" s="12"/>
      <c r="K4" s="12"/>
      <c r="L4" s="12"/>
      <c r="M4" s="12"/>
      <c r="N4" s="105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93"/>
      <c r="AB4" s="3"/>
      <c r="AC4" s="93"/>
      <c r="AD4" s="3"/>
      <c r="AE4" s="93"/>
      <c r="AF4" s="3"/>
      <c r="AG4" s="3"/>
      <c r="AH4" s="3"/>
      <c r="AI4" s="93"/>
      <c r="AJ4" s="3"/>
      <c r="AK4" s="93"/>
      <c r="AL4" s="3"/>
      <c r="AM4" s="93"/>
      <c r="AN4" s="3"/>
      <c r="AO4" s="3"/>
      <c r="AP4" s="3"/>
      <c r="AQ4" s="93"/>
      <c r="AR4" s="3"/>
      <c r="AS4" s="93"/>
      <c r="AT4" s="3"/>
      <c r="AU4" s="93"/>
      <c r="AV4" s="3"/>
      <c r="AW4" s="3"/>
      <c r="AX4" s="3"/>
      <c r="AY4" s="3"/>
      <c r="AZ4" s="3"/>
      <c r="BA4" s="3"/>
      <c r="BB4" s="3"/>
      <c r="BC4" s="3"/>
      <c r="BD4" s="3"/>
      <c r="BE4" s="3"/>
      <c r="BF4" s="32"/>
      <c r="BG4" s="3"/>
      <c r="BH4" s="32"/>
      <c r="BI4" s="3"/>
      <c r="BJ4" s="32"/>
      <c r="BK4" s="13"/>
      <c r="BL4" s="15"/>
      <c r="BM4" s="13"/>
      <c r="BN4" s="1"/>
      <c r="BO4" s="1"/>
      <c r="BP4" s="1"/>
      <c r="BQ4" s="1"/>
      <c r="BR4" s="1"/>
      <c r="BS4" s="1"/>
      <c r="BT4" s="1"/>
      <c r="BU4" s="1"/>
      <c r="BV4" s="1"/>
    </row>
    <row r="5" spans="1:74" ht="18" x14ac:dyDescent="0.25">
      <c r="A5" s="10"/>
      <c r="B5" s="10"/>
      <c r="C5" s="10"/>
      <c r="D5" s="12"/>
      <c r="E5" s="12"/>
      <c r="F5" s="12"/>
      <c r="G5" s="12"/>
      <c r="H5" s="12"/>
      <c r="I5" s="12"/>
      <c r="J5" s="12"/>
      <c r="K5" s="12"/>
      <c r="L5" s="12"/>
      <c r="M5" s="12"/>
      <c r="N5" s="105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93"/>
      <c r="AB5" s="3"/>
      <c r="AC5" s="93"/>
      <c r="AD5" s="3"/>
      <c r="AE5" s="93"/>
      <c r="AF5" s="3"/>
      <c r="AG5" s="3"/>
      <c r="AH5" s="3"/>
      <c r="AI5" s="93"/>
      <c r="AJ5" s="3"/>
      <c r="AK5" s="93"/>
      <c r="AL5" s="3"/>
      <c r="AM5" s="93"/>
      <c r="AN5" s="3"/>
      <c r="AO5" s="3"/>
      <c r="AP5" s="3"/>
      <c r="AQ5" s="93"/>
      <c r="AR5" s="3"/>
      <c r="AS5" s="93"/>
      <c r="AT5" s="3"/>
      <c r="AU5" s="93"/>
      <c r="AV5" s="3"/>
      <c r="AW5" s="3"/>
      <c r="AX5" s="3"/>
      <c r="AY5" s="3"/>
      <c r="AZ5" s="3"/>
      <c r="BA5" s="3"/>
      <c r="BB5" s="3"/>
      <c r="BC5" s="3"/>
      <c r="BD5" s="3"/>
      <c r="BE5" s="3"/>
      <c r="BF5" s="32"/>
      <c r="BG5" s="3"/>
      <c r="BH5" s="32"/>
      <c r="BI5" s="3"/>
      <c r="BJ5" s="32"/>
      <c r="BK5" s="13"/>
      <c r="BL5" s="15"/>
      <c r="BM5" s="13"/>
      <c r="BN5" s="1"/>
      <c r="BO5" s="1"/>
      <c r="BP5" s="1"/>
      <c r="BQ5" s="1"/>
      <c r="BR5" s="1"/>
      <c r="BS5" s="1"/>
      <c r="BT5" s="1"/>
      <c r="BU5" s="1"/>
      <c r="BV5" s="1"/>
    </row>
    <row r="6" spans="1:74" x14ac:dyDescent="0.25">
      <c r="A6" s="159" t="s">
        <v>72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04"/>
      <c r="O6" s="2"/>
      <c r="P6" s="2"/>
      <c r="Q6" s="2"/>
      <c r="R6" s="2"/>
      <c r="S6" s="20"/>
      <c r="T6" s="2"/>
      <c r="U6" s="20"/>
      <c r="V6" s="2"/>
      <c r="W6" s="2"/>
      <c r="X6" s="2"/>
      <c r="Y6" s="2"/>
      <c r="Z6" s="2"/>
      <c r="AA6" s="92"/>
      <c r="AB6" s="2"/>
      <c r="AC6" s="92"/>
      <c r="AD6" s="2"/>
      <c r="AE6" s="92"/>
      <c r="AF6" s="2"/>
      <c r="AG6" s="2"/>
      <c r="AH6" s="2"/>
      <c r="AI6" s="92"/>
      <c r="AJ6" s="2"/>
      <c r="AK6" s="92"/>
      <c r="AL6" s="2"/>
      <c r="AM6" s="92"/>
      <c r="AN6" s="2"/>
      <c r="AO6" s="2"/>
      <c r="AP6" s="2"/>
      <c r="AQ6" s="92"/>
      <c r="AR6" s="2"/>
      <c r="AS6" s="92"/>
      <c r="AT6" s="2"/>
      <c r="AU6" s="92"/>
      <c r="AV6" s="2"/>
      <c r="AW6" s="2"/>
      <c r="AX6" s="2"/>
      <c r="AY6" s="2"/>
      <c r="AZ6" s="2"/>
      <c r="BA6" s="2"/>
      <c r="BB6" s="2"/>
      <c r="BC6" s="2"/>
      <c r="BD6" s="2"/>
      <c r="BE6" s="2"/>
      <c r="BF6" s="31"/>
      <c r="BG6" s="2"/>
      <c r="BH6" s="31"/>
      <c r="BI6" s="2"/>
      <c r="BJ6" s="31"/>
      <c r="BK6" s="13"/>
      <c r="BL6" s="15"/>
      <c r="BM6" s="13"/>
      <c r="BN6" s="1"/>
      <c r="BO6" s="1"/>
      <c r="BP6" s="1"/>
      <c r="BQ6" s="1"/>
      <c r="BR6" s="1"/>
      <c r="BS6" s="1"/>
      <c r="BT6" s="1"/>
      <c r="BU6" s="1"/>
      <c r="BV6" s="1"/>
    </row>
    <row r="7" spans="1:74" ht="33.75" customHeight="1" x14ac:dyDescent="0.25">
      <c r="A7" s="159"/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06"/>
      <c r="O7" s="4"/>
      <c r="P7" s="4"/>
      <c r="Q7" s="4"/>
      <c r="R7" s="4"/>
      <c r="S7" s="22"/>
      <c r="T7" s="22"/>
      <c r="U7" s="22"/>
      <c r="V7" s="22"/>
      <c r="W7" s="22"/>
      <c r="X7" s="22"/>
      <c r="Y7" s="22"/>
      <c r="Z7" s="22"/>
      <c r="AA7" s="94"/>
      <c r="AB7" s="22"/>
      <c r="AC7" s="94"/>
      <c r="AD7" s="22"/>
      <c r="AE7" s="94"/>
      <c r="AF7" s="22"/>
      <c r="AG7" s="22"/>
      <c r="AH7" s="22"/>
      <c r="AI7" s="94"/>
      <c r="AJ7" s="22"/>
      <c r="AK7" s="94"/>
      <c r="AL7" s="22"/>
      <c r="AM7" s="94"/>
      <c r="AN7" s="22"/>
      <c r="AO7" s="22"/>
      <c r="AP7" s="22"/>
      <c r="AQ7" s="94"/>
      <c r="AR7" s="22"/>
      <c r="AS7" s="94"/>
      <c r="AT7" s="22"/>
      <c r="AU7" s="94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13"/>
      <c r="BL7" s="15"/>
      <c r="BM7" s="13"/>
      <c r="BN7" s="1"/>
      <c r="BO7" s="1"/>
      <c r="BP7" s="1"/>
      <c r="BQ7" s="1"/>
      <c r="BR7" s="1"/>
      <c r="BS7" s="1"/>
      <c r="BT7" s="1"/>
      <c r="BU7" s="1"/>
      <c r="BV7" s="1"/>
    </row>
    <row r="8" spans="1:74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7"/>
      <c r="O8" s="1"/>
      <c r="P8" s="1"/>
      <c r="Q8" s="1"/>
      <c r="R8" s="1"/>
      <c r="S8" s="21"/>
      <c r="T8" s="13"/>
      <c r="U8" s="21"/>
      <c r="V8" s="13"/>
      <c r="W8" s="13"/>
      <c r="X8" s="13"/>
      <c r="Y8" s="13"/>
      <c r="Z8" s="13"/>
      <c r="AA8" s="78"/>
      <c r="AB8" s="13"/>
      <c r="AC8" s="78"/>
      <c r="AD8" s="13"/>
      <c r="AE8" s="78"/>
      <c r="AF8" s="13"/>
      <c r="AG8" s="13"/>
      <c r="AH8" s="13"/>
      <c r="AI8" s="78"/>
      <c r="AJ8" s="13"/>
      <c r="AK8" s="78"/>
      <c r="AL8" s="13"/>
      <c r="AM8" s="78"/>
      <c r="AN8" s="13"/>
      <c r="AO8" s="13"/>
      <c r="AP8" s="13"/>
      <c r="AQ8" s="78"/>
      <c r="AR8" s="13"/>
      <c r="AS8" s="78"/>
      <c r="AT8" s="13"/>
      <c r="AU8" s="78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5"/>
      <c r="BG8" s="13"/>
      <c r="BH8" s="15"/>
      <c r="BI8" s="13"/>
      <c r="BJ8" s="15"/>
      <c r="BK8" s="13"/>
      <c r="BL8" s="15"/>
      <c r="BM8" s="13"/>
      <c r="BN8" s="1"/>
      <c r="BO8" s="1"/>
      <c r="BP8" s="1"/>
      <c r="BQ8" s="1"/>
      <c r="BR8" s="1"/>
      <c r="BS8" s="1"/>
      <c r="BT8" s="1"/>
      <c r="BU8" s="1"/>
      <c r="BV8" s="1"/>
    </row>
    <row r="9" spans="1:74" ht="15.75" x14ac:dyDescent="0.25">
      <c r="A9" s="168" t="s">
        <v>0</v>
      </c>
      <c r="B9" s="168"/>
      <c r="C9" s="161" t="s">
        <v>64</v>
      </c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5"/>
      <c r="Y9" s="5"/>
      <c r="Z9" s="5"/>
      <c r="AA9" s="95"/>
      <c r="AB9" s="5"/>
      <c r="AC9" s="95"/>
      <c r="AD9" s="5"/>
      <c r="AE9" s="95"/>
      <c r="AF9" s="5"/>
      <c r="AG9" s="5"/>
      <c r="AH9" s="5"/>
      <c r="AI9" s="95"/>
      <c r="AJ9" s="5"/>
      <c r="AK9" s="95"/>
      <c r="AL9" s="5"/>
      <c r="AM9" s="95"/>
      <c r="AN9" s="5"/>
      <c r="AO9" s="5"/>
      <c r="AP9" s="5"/>
      <c r="AQ9" s="95"/>
      <c r="AR9" s="5"/>
      <c r="AS9" s="95"/>
      <c r="AT9" s="5"/>
      <c r="AU9" s="9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13"/>
      <c r="BL9" s="15"/>
      <c r="BM9" s="13"/>
      <c r="BN9" s="1"/>
      <c r="BO9" s="1"/>
      <c r="BP9" s="1"/>
      <c r="BQ9" s="1"/>
      <c r="BR9" s="1"/>
      <c r="BS9" s="1"/>
      <c r="BT9" s="1"/>
      <c r="BU9" s="1"/>
      <c r="BV9" s="1"/>
    </row>
    <row r="10" spans="1:74" ht="15.75" x14ac:dyDescent="0.25">
      <c r="A10" s="169" t="s">
        <v>1</v>
      </c>
      <c r="B10" s="169"/>
      <c r="C10" s="161" t="s">
        <v>65</v>
      </c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5"/>
      <c r="Y10" s="5"/>
      <c r="Z10" s="5"/>
      <c r="AA10" s="95"/>
      <c r="AB10" s="5"/>
      <c r="AC10" s="95"/>
      <c r="AD10" s="5"/>
      <c r="AE10" s="95"/>
      <c r="AF10" s="5"/>
      <c r="AG10" s="5"/>
      <c r="AH10" s="5"/>
      <c r="AI10" s="95"/>
      <c r="AJ10" s="5"/>
      <c r="AK10" s="95"/>
      <c r="AL10" s="5"/>
      <c r="AM10" s="95"/>
      <c r="AN10" s="5"/>
      <c r="AO10" s="5"/>
      <c r="AP10" s="5"/>
      <c r="AQ10" s="95"/>
      <c r="AR10" s="5"/>
      <c r="AS10" s="95"/>
      <c r="AT10" s="5"/>
      <c r="AU10" s="9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13"/>
      <c r="BL10" s="15"/>
      <c r="BM10" s="13"/>
      <c r="BN10" s="1"/>
      <c r="BO10" s="1"/>
      <c r="BP10" s="1"/>
      <c r="BQ10" s="1"/>
      <c r="BR10" s="1"/>
      <c r="BS10" s="1"/>
      <c r="BT10" s="1"/>
      <c r="BU10" s="1"/>
      <c r="BV10" s="1"/>
    </row>
    <row r="11" spans="1:74" ht="48" customHeight="1" x14ac:dyDescent="0.25">
      <c r="A11" s="168" t="s">
        <v>59</v>
      </c>
      <c r="B11" s="168"/>
      <c r="C11" s="163" t="s">
        <v>2</v>
      </c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24"/>
      <c r="Y11" s="24"/>
      <c r="Z11" s="24"/>
      <c r="AA11" s="96"/>
      <c r="AB11" s="24"/>
      <c r="AC11" s="96"/>
      <c r="AD11" s="24"/>
      <c r="AE11" s="96"/>
      <c r="AF11" s="24"/>
      <c r="AG11" s="24"/>
      <c r="AH11" s="24"/>
      <c r="AI11" s="96"/>
      <c r="AJ11" s="24"/>
      <c r="AK11" s="96"/>
      <c r="AL11" s="24"/>
      <c r="AM11" s="96"/>
      <c r="AN11" s="24"/>
      <c r="AO11" s="24"/>
      <c r="AP11" s="24"/>
      <c r="AQ11" s="96"/>
      <c r="AR11" s="24"/>
      <c r="AS11" s="96"/>
      <c r="AT11" s="24"/>
      <c r="AU11" s="96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13"/>
      <c r="BL11" s="15"/>
      <c r="BM11" s="13"/>
      <c r="BN11" s="1"/>
      <c r="BO11" s="1"/>
      <c r="BP11" s="1"/>
      <c r="BQ11" s="1"/>
      <c r="BR11" s="1"/>
      <c r="BS11" s="1"/>
      <c r="BT11" s="1"/>
      <c r="BU11" s="1"/>
      <c r="BV11" s="1"/>
    </row>
    <row r="12" spans="1:74" ht="46.5" customHeight="1" x14ac:dyDescent="0.25">
      <c r="A12" s="170" t="s">
        <v>3</v>
      </c>
      <c r="B12" s="171"/>
      <c r="C12" s="163" t="s">
        <v>4</v>
      </c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24"/>
      <c r="Y12" s="24"/>
      <c r="Z12" s="24"/>
      <c r="AA12" s="96"/>
      <c r="AB12" s="24"/>
      <c r="AC12" s="96"/>
      <c r="AD12" s="24"/>
      <c r="AE12" s="96"/>
      <c r="AF12" s="24"/>
      <c r="AG12" s="24"/>
      <c r="AH12" s="24"/>
      <c r="AI12" s="96"/>
      <c r="AJ12" s="24"/>
      <c r="AK12" s="96"/>
      <c r="AL12" s="24"/>
      <c r="AM12" s="96"/>
      <c r="AN12" s="24"/>
      <c r="AO12" s="24"/>
      <c r="AP12" s="24"/>
      <c r="AQ12" s="96"/>
      <c r="AR12" s="24"/>
      <c r="AS12" s="96"/>
      <c r="AT12" s="24"/>
      <c r="AU12" s="96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13"/>
      <c r="BL12" s="15"/>
      <c r="BM12" s="13"/>
      <c r="BN12" s="1"/>
      <c r="BO12" s="1"/>
      <c r="BP12" s="1"/>
      <c r="BQ12" s="1"/>
      <c r="BR12" s="1"/>
      <c r="BS12" s="1"/>
      <c r="BT12" s="1"/>
      <c r="BU12" s="1"/>
      <c r="BV12" s="1"/>
    </row>
    <row r="13" spans="1:74" ht="33" customHeight="1" x14ac:dyDescent="0.25">
      <c r="A13" s="169" t="s">
        <v>5</v>
      </c>
      <c r="B13" s="169"/>
      <c r="C13" s="163" t="s">
        <v>66</v>
      </c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24"/>
      <c r="Y13" s="24"/>
      <c r="Z13" s="24"/>
      <c r="AA13" s="96"/>
      <c r="AB13" s="24"/>
      <c r="AC13" s="96"/>
      <c r="AD13" s="24"/>
      <c r="AE13" s="96"/>
      <c r="AF13" s="24"/>
      <c r="AG13" s="24"/>
      <c r="AH13" s="24"/>
      <c r="AI13" s="96"/>
      <c r="AJ13" s="24"/>
      <c r="AK13" s="96"/>
      <c r="AL13" s="24"/>
      <c r="AM13" s="96"/>
      <c r="AN13" s="24"/>
      <c r="AO13" s="24"/>
      <c r="AP13" s="24"/>
      <c r="AQ13" s="96"/>
      <c r="AR13" s="24"/>
      <c r="AS13" s="96"/>
      <c r="AT13" s="24"/>
      <c r="AU13" s="96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13"/>
      <c r="BL13" s="15"/>
      <c r="BM13" s="13"/>
      <c r="BN13" s="1"/>
      <c r="BO13" s="1"/>
      <c r="BP13" s="1"/>
      <c r="BQ13" s="1"/>
      <c r="BR13" s="1"/>
      <c r="BS13" s="1"/>
      <c r="BT13" s="1"/>
      <c r="BU13" s="1"/>
      <c r="BV13" s="1"/>
    </row>
    <row r="14" spans="1:74" ht="31.5" customHeight="1" x14ac:dyDescent="0.25">
      <c r="A14" s="172" t="s">
        <v>60</v>
      </c>
      <c r="B14" s="172"/>
      <c r="C14" s="163" t="s">
        <v>67</v>
      </c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24"/>
      <c r="Y14" s="24"/>
      <c r="Z14" s="24"/>
      <c r="AA14" s="96"/>
      <c r="AB14" s="24"/>
      <c r="AC14" s="96"/>
      <c r="AD14" s="24"/>
      <c r="AE14" s="96"/>
      <c r="AF14" s="24"/>
      <c r="AG14" s="24"/>
      <c r="AH14" s="24"/>
      <c r="AI14" s="96"/>
      <c r="AJ14" s="24"/>
      <c r="AK14" s="96"/>
      <c r="AL14" s="24"/>
      <c r="AM14" s="96"/>
      <c r="AN14" s="24"/>
      <c r="AO14" s="24"/>
      <c r="AP14" s="24"/>
      <c r="AQ14" s="96"/>
      <c r="AR14" s="24"/>
      <c r="AS14" s="96"/>
      <c r="AT14" s="24"/>
      <c r="AU14" s="96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13"/>
      <c r="BL14" s="15"/>
      <c r="BM14" s="13"/>
      <c r="BN14" s="1"/>
      <c r="BO14" s="1"/>
      <c r="BP14" s="1"/>
      <c r="BQ14" s="1"/>
      <c r="BR14" s="1"/>
      <c r="BS14" s="1"/>
      <c r="BT14" s="1"/>
      <c r="BU14" s="1"/>
      <c r="BV14" s="1"/>
    </row>
    <row r="15" spans="1:74" ht="31.5" customHeight="1" x14ac:dyDescent="0.25">
      <c r="A15" s="172" t="s">
        <v>6</v>
      </c>
      <c r="B15" s="172"/>
      <c r="C15" s="164" t="s">
        <v>61</v>
      </c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6"/>
      <c r="X15" s="25"/>
      <c r="Y15" s="25"/>
      <c r="Z15" s="25"/>
      <c r="AA15" s="97"/>
      <c r="AB15" s="25"/>
      <c r="AC15" s="97"/>
      <c r="AD15" s="25"/>
      <c r="AE15" s="97"/>
      <c r="AF15" s="25"/>
      <c r="AG15" s="25"/>
      <c r="AH15" s="25"/>
      <c r="AI15" s="97"/>
      <c r="AJ15" s="25"/>
      <c r="AK15" s="97"/>
      <c r="AL15" s="25"/>
      <c r="AM15" s="97"/>
      <c r="AN15" s="25"/>
      <c r="AO15" s="25"/>
      <c r="AP15" s="25"/>
      <c r="AQ15" s="97"/>
      <c r="AR15" s="25"/>
      <c r="AS15" s="97"/>
      <c r="AT15" s="25"/>
      <c r="AU15" s="97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33"/>
      <c r="BG15" s="25"/>
      <c r="BH15" s="33"/>
      <c r="BI15" s="25"/>
      <c r="BJ15" s="33"/>
      <c r="BK15" s="13"/>
      <c r="BL15" s="15"/>
      <c r="BM15" s="13"/>
      <c r="BN15" s="1"/>
      <c r="BO15" s="1"/>
      <c r="BP15" s="1"/>
      <c r="BQ15" s="1"/>
      <c r="BR15" s="1"/>
      <c r="BS15" s="1"/>
      <c r="BT15" s="1"/>
      <c r="BU15" s="1"/>
      <c r="BV15" s="1"/>
    </row>
    <row r="16" spans="1:74" ht="31.5" customHeight="1" x14ac:dyDescent="0.25">
      <c r="A16" s="179" t="s">
        <v>62</v>
      </c>
      <c r="B16" s="174"/>
      <c r="C16" s="8" t="s">
        <v>7</v>
      </c>
      <c r="D16" s="163" t="s">
        <v>68</v>
      </c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26"/>
      <c r="Y16" s="26"/>
      <c r="Z16" s="26"/>
      <c r="AA16" s="98"/>
      <c r="AB16" s="26"/>
      <c r="AC16" s="98"/>
      <c r="AD16" s="26"/>
      <c r="AE16" s="98"/>
      <c r="AF16" s="26"/>
      <c r="AG16" s="26"/>
      <c r="AH16" s="26"/>
      <c r="AI16" s="98"/>
      <c r="AJ16" s="26"/>
      <c r="AK16" s="98"/>
      <c r="AL16" s="26"/>
      <c r="AM16" s="98"/>
      <c r="AN16" s="26"/>
      <c r="AO16" s="26"/>
      <c r="AP16" s="26"/>
      <c r="AQ16" s="98"/>
      <c r="AR16" s="26"/>
      <c r="AS16" s="98"/>
      <c r="AT16" s="26"/>
      <c r="AU16" s="98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33"/>
      <c r="BG16" s="26"/>
      <c r="BH16" s="33"/>
      <c r="BI16" s="26"/>
      <c r="BJ16" s="33"/>
      <c r="BK16" s="13"/>
      <c r="BL16" s="15"/>
      <c r="BM16" s="13"/>
      <c r="BN16" s="1"/>
      <c r="BO16" s="1"/>
      <c r="BP16" s="1"/>
      <c r="BQ16" s="1"/>
      <c r="BR16" s="1"/>
      <c r="BS16" s="1"/>
      <c r="BT16" s="1"/>
      <c r="BU16" s="1"/>
      <c r="BV16" s="1"/>
    </row>
    <row r="17" spans="1:74" ht="15.75" x14ac:dyDescent="0.25">
      <c r="A17" s="180"/>
      <c r="B17" s="181"/>
      <c r="C17" s="8" t="s">
        <v>8</v>
      </c>
      <c r="D17" s="161" t="s">
        <v>69</v>
      </c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26"/>
      <c r="Y17" s="26"/>
      <c r="Z17" s="26"/>
      <c r="AA17" s="98"/>
      <c r="AB17" s="26"/>
      <c r="AC17" s="98"/>
      <c r="AD17" s="26"/>
      <c r="AE17" s="98"/>
      <c r="AF17" s="26"/>
      <c r="AG17" s="26"/>
      <c r="AH17" s="26"/>
      <c r="AI17" s="98"/>
      <c r="AJ17" s="26"/>
      <c r="AK17" s="98"/>
      <c r="AL17" s="26"/>
      <c r="AM17" s="98"/>
      <c r="AN17" s="26"/>
      <c r="AO17" s="26"/>
      <c r="AP17" s="26"/>
      <c r="AQ17" s="98"/>
      <c r="AR17" s="26"/>
      <c r="AS17" s="98"/>
      <c r="AT17" s="26"/>
      <c r="AU17" s="98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33"/>
      <c r="BG17" s="26"/>
      <c r="BH17" s="33"/>
      <c r="BI17" s="26"/>
      <c r="BJ17" s="33"/>
      <c r="BK17" s="13"/>
      <c r="BL17" s="15"/>
      <c r="BM17" s="13"/>
      <c r="BN17" s="1"/>
      <c r="BO17" s="1"/>
      <c r="BP17" s="1"/>
      <c r="BQ17" s="1"/>
      <c r="BR17" s="1"/>
      <c r="BS17" s="1"/>
      <c r="BT17" s="1"/>
      <c r="BU17" s="1"/>
      <c r="BV17" s="1"/>
    </row>
    <row r="18" spans="1:74" ht="47.25" customHeight="1" x14ac:dyDescent="0.25">
      <c r="A18" s="173" t="s">
        <v>63</v>
      </c>
      <c r="B18" s="174"/>
      <c r="C18" s="9" t="s">
        <v>9</v>
      </c>
      <c r="D18" s="161" t="s">
        <v>10</v>
      </c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26"/>
      <c r="Y18" s="26"/>
      <c r="Z18" s="26"/>
      <c r="AA18" s="98"/>
      <c r="AB18" s="26"/>
      <c r="AC18" s="98"/>
      <c r="AD18" s="26"/>
      <c r="AE18" s="98"/>
      <c r="AF18" s="26"/>
      <c r="AG18" s="26"/>
      <c r="AH18" s="26"/>
      <c r="AI18" s="98"/>
      <c r="AJ18" s="26"/>
      <c r="AK18" s="98"/>
      <c r="AL18" s="26"/>
      <c r="AM18" s="98"/>
      <c r="AN18" s="26"/>
      <c r="AO18" s="26"/>
      <c r="AP18" s="26"/>
      <c r="AQ18" s="98"/>
      <c r="AR18" s="26"/>
      <c r="AS18" s="98"/>
      <c r="AT18" s="26"/>
      <c r="AU18" s="98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33"/>
      <c r="BG18" s="26"/>
      <c r="BH18" s="33"/>
      <c r="BI18" s="26"/>
      <c r="BJ18" s="33"/>
      <c r="BK18" s="13"/>
      <c r="BL18" s="15"/>
      <c r="BM18" s="13"/>
      <c r="BN18" s="1"/>
      <c r="BO18" s="1"/>
      <c r="BP18" s="1"/>
      <c r="BQ18" s="1"/>
      <c r="BR18" s="1"/>
      <c r="BS18" s="1"/>
      <c r="BT18" s="1"/>
      <c r="BU18" s="1"/>
      <c r="BV18" s="1"/>
    </row>
    <row r="19" spans="1:74" ht="15.75" x14ac:dyDescent="0.25">
      <c r="A19" s="175"/>
      <c r="B19" s="176"/>
      <c r="C19" s="9" t="s">
        <v>11</v>
      </c>
      <c r="D19" s="161" t="s">
        <v>70</v>
      </c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26"/>
      <c r="Y19" s="26"/>
      <c r="Z19" s="26"/>
      <c r="AA19" s="98"/>
      <c r="AB19" s="26"/>
      <c r="AC19" s="98"/>
      <c r="AD19" s="26"/>
      <c r="AE19" s="98"/>
      <c r="AF19" s="26"/>
      <c r="AG19" s="26"/>
      <c r="AH19" s="26"/>
      <c r="AI19" s="98"/>
      <c r="AJ19" s="26"/>
      <c r="AK19" s="98"/>
      <c r="AL19" s="26"/>
      <c r="AM19" s="98"/>
      <c r="AN19" s="26"/>
      <c r="AO19" s="26"/>
      <c r="AP19" s="26"/>
      <c r="AQ19" s="98"/>
      <c r="AR19" s="26"/>
      <c r="AS19" s="98"/>
      <c r="AT19" s="26"/>
      <c r="AU19" s="98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33"/>
      <c r="BG19" s="26"/>
      <c r="BH19" s="33"/>
      <c r="BI19" s="26"/>
      <c r="BJ19" s="33"/>
      <c r="BK19" s="13"/>
      <c r="BL19" s="15"/>
      <c r="BM19" s="13"/>
      <c r="BN19" s="1"/>
      <c r="BO19" s="1"/>
      <c r="BP19" s="1"/>
      <c r="BQ19" s="1"/>
      <c r="BR19" s="1"/>
      <c r="BS19" s="1"/>
      <c r="BT19" s="1"/>
      <c r="BU19" s="1"/>
      <c r="BV19" s="1"/>
    </row>
    <row r="20" spans="1:74" ht="15.75" customHeight="1" x14ac:dyDescent="0.25">
      <c r="A20" s="175"/>
      <c r="B20" s="176"/>
      <c r="C20" s="8" t="s">
        <v>7</v>
      </c>
      <c r="D20" s="162" t="s">
        <v>12</v>
      </c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5"/>
      <c r="Y20" s="5"/>
      <c r="Z20" s="5"/>
      <c r="AA20" s="95"/>
      <c r="AB20" s="5"/>
      <c r="AC20" s="95"/>
      <c r="AD20" s="5"/>
      <c r="AE20" s="95"/>
      <c r="AF20" s="5"/>
      <c r="AG20" s="5"/>
      <c r="AH20" s="5"/>
      <c r="AI20" s="95"/>
      <c r="AJ20" s="5"/>
      <c r="AK20" s="95"/>
      <c r="AL20" s="5"/>
      <c r="AM20" s="95"/>
      <c r="AN20" s="5"/>
      <c r="AO20" s="5"/>
      <c r="AP20" s="5"/>
      <c r="AQ20" s="95"/>
      <c r="AR20" s="5"/>
      <c r="AS20" s="95"/>
      <c r="AT20" s="5"/>
      <c r="AU20" s="9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13"/>
      <c r="BL20" s="15"/>
      <c r="BM20" s="13"/>
      <c r="BN20" s="1"/>
      <c r="BO20" s="1"/>
      <c r="BP20" s="1"/>
      <c r="BQ20" s="1"/>
      <c r="BR20" s="1"/>
      <c r="BS20" s="1"/>
      <c r="BT20" s="1"/>
      <c r="BU20" s="1"/>
      <c r="BV20" s="1"/>
    </row>
    <row r="21" spans="1:74" ht="15.75" customHeight="1" x14ac:dyDescent="0.25">
      <c r="A21" s="175"/>
      <c r="B21" s="176"/>
      <c r="C21" s="8" t="s">
        <v>13</v>
      </c>
      <c r="D21" s="162" t="s">
        <v>14</v>
      </c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5"/>
      <c r="Y21" s="5"/>
      <c r="Z21" s="5"/>
      <c r="AA21" s="95"/>
      <c r="AB21" s="5"/>
      <c r="AC21" s="95"/>
      <c r="AD21" s="5"/>
      <c r="AE21" s="95"/>
      <c r="AF21" s="5"/>
      <c r="AG21" s="5"/>
      <c r="AH21" s="5"/>
      <c r="AI21" s="95"/>
      <c r="AJ21" s="5"/>
      <c r="AK21" s="95"/>
      <c r="AL21" s="5"/>
      <c r="AM21" s="95"/>
      <c r="AN21" s="5"/>
      <c r="AO21" s="5"/>
      <c r="AP21" s="5"/>
      <c r="AQ21" s="95"/>
      <c r="AR21" s="5"/>
      <c r="AS21" s="95"/>
      <c r="AT21" s="5"/>
      <c r="AU21" s="9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13"/>
      <c r="BL21" s="15"/>
      <c r="BM21" s="13"/>
      <c r="BN21" s="1"/>
      <c r="BO21" s="1"/>
      <c r="BP21" s="1"/>
      <c r="BQ21" s="1"/>
      <c r="BR21" s="1"/>
      <c r="BS21" s="1"/>
      <c r="BT21" s="1"/>
      <c r="BU21" s="1"/>
      <c r="BV21" s="1"/>
    </row>
    <row r="22" spans="1:74" ht="16.5" thickBot="1" x14ac:dyDescent="0.3">
      <c r="A22" s="177"/>
      <c r="B22" s="178"/>
      <c r="C22" s="8" t="s">
        <v>15</v>
      </c>
      <c r="D22" s="160" t="s">
        <v>71</v>
      </c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5"/>
      <c r="Y22" s="5"/>
      <c r="Z22" s="5"/>
      <c r="AA22" s="95"/>
      <c r="AB22" s="5"/>
      <c r="AC22" s="95"/>
      <c r="AD22" s="5"/>
      <c r="AE22" s="95"/>
      <c r="AF22" s="5"/>
      <c r="AG22" s="5"/>
      <c r="AH22" s="5"/>
      <c r="AI22" s="95"/>
      <c r="AJ22" s="5"/>
      <c r="AK22" s="95"/>
      <c r="AL22" s="5"/>
      <c r="AM22" s="95"/>
      <c r="AN22" s="5"/>
      <c r="AO22" s="5"/>
      <c r="AP22" s="5"/>
      <c r="AQ22" s="95"/>
      <c r="AR22" s="5"/>
      <c r="AS22" s="95"/>
      <c r="AT22" s="5"/>
      <c r="AU22" s="9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13"/>
      <c r="BL22" s="15"/>
      <c r="BM22" s="13"/>
      <c r="BN22" s="1"/>
      <c r="BO22" s="1"/>
      <c r="BP22" s="1"/>
      <c r="BQ22" s="1"/>
      <c r="BR22" s="1"/>
      <c r="BS22" s="1"/>
      <c r="BT22" s="1"/>
      <c r="BU22" s="1"/>
      <c r="BV22" s="1"/>
    </row>
    <row r="23" spans="1:74" ht="26.25" customHeight="1" x14ac:dyDescent="0.25">
      <c r="A23" s="182" t="s">
        <v>53</v>
      </c>
      <c r="B23" s="183"/>
      <c r="C23" s="183"/>
      <c r="D23" s="183"/>
      <c r="E23" s="183"/>
      <c r="F23" s="183"/>
      <c r="G23" s="101"/>
      <c r="H23" s="126" t="s">
        <v>56</v>
      </c>
      <c r="I23" s="127"/>
      <c r="J23" s="127"/>
      <c r="K23" s="127"/>
      <c r="L23" s="127"/>
      <c r="M23" s="152" t="s">
        <v>57</v>
      </c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  <c r="AH23" s="152"/>
      <c r="AI23" s="153"/>
      <c r="AJ23" s="152"/>
      <c r="AK23" s="153"/>
      <c r="AL23" s="152"/>
      <c r="AM23" s="153"/>
      <c r="AN23" s="152"/>
      <c r="AO23" s="152"/>
      <c r="AP23" s="152"/>
      <c r="AQ23" s="153"/>
      <c r="AR23" s="152"/>
      <c r="AS23" s="153"/>
      <c r="AT23" s="152"/>
      <c r="AU23" s="153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35" t="s">
        <v>58</v>
      </c>
      <c r="BI23" s="135"/>
      <c r="BJ23" s="135"/>
      <c r="BK23" s="135"/>
      <c r="BL23" s="135"/>
      <c r="BM23" s="135"/>
      <c r="BN23" s="1"/>
      <c r="BO23" s="1"/>
      <c r="BP23" s="1"/>
      <c r="BQ23" s="1"/>
      <c r="BR23" s="1"/>
      <c r="BS23" s="1"/>
      <c r="BT23" s="1"/>
      <c r="BU23" s="1"/>
      <c r="BV23" s="1"/>
    </row>
    <row r="24" spans="1:74" ht="30" customHeight="1" x14ac:dyDescent="0.25">
      <c r="A24" s="184"/>
      <c r="B24" s="185"/>
      <c r="C24" s="185"/>
      <c r="D24" s="185"/>
      <c r="E24" s="185"/>
      <c r="F24" s="185"/>
      <c r="G24" s="101"/>
      <c r="H24" s="128"/>
      <c r="I24" s="129"/>
      <c r="J24" s="129"/>
      <c r="K24" s="129"/>
      <c r="L24" s="129"/>
      <c r="M24" s="123" t="s">
        <v>16</v>
      </c>
      <c r="N24" s="132" t="s">
        <v>52</v>
      </c>
      <c r="O24" s="134" t="s">
        <v>17</v>
      </c>
      <c r="P24" s="134" t="s">
        <v>55</v>
      </c>
      <c r="Q24" s="134" t="s">
        <v>18</v>
      </c>
      <c r="R24" s="134" t="s">
        <v>19</v>
      </c>
      <c r="S24" s="133" t="s">
        <v>20</v>
      </c>
      <c r="T24" s="133" t="s">
        <v>21</v>
      </c>
      <c r="U24" s="133" t="s">
        <v>22</v>
      </c>
      <c r="V24" s="133" t="s">
        <v>23</v>
      </c>
      <c r="W24" s="133" t="s">
        <v>24</v>
      </c>
      <c r="X24" s="157" t="s">
        <v>25</v>
      </c>
      <c r="Y24" s="157" t="s">
        <v>26</v>
      </c>
      <c r="Z24" s="158" t="s">
        <v>27</v>
      </c>
      <c r="AA24" s="139"/>
      <c r="AB24" s="138" t="s">
        <v>28</v>
      </c>
      <c r="AC24" s="139"/>
      <c r="AD24" s="138" t="s">
        <v>29</v>
      </c>
      <c r="AE24" s="139"/>
      <c r="AF24" s="142" t="s">
        <v>30</v>
      </c>
      <c r="AG24" s="143"/>
      <c r="AH24" s="146" t="s">
        <v>31</v>
      </c>
      <c r="AI24" s="147"/>
      <c r="AJ24" s="138" t="s">
        <v>32</v>
      </c>
      <c r="AK24" s="147"/>
      <c r="AL24" s="138" t="s">
        <v>33</v>
      </c>
      <c r="AM24" s="147"/>
      <c r="AN24" s="142" t="s">
        <v>34</v>
      </c>
      <c r="AO24" s="143"/>
      <c r="AP24" s="138" t="s">
        <v>35</v>
      </c>
      <c r="AQ24" s="147"/>
      <c r="AR24" s="138" t="s">
        <v>36</v>
      </c>
      <c r="AS24" s="147"/>
      <c r="AT24" s="138" t="s">
        <v>37</v>
      </c>
      <c r="AU24" s="147"/>
      <c r="AV24" s="142" t="s">
        <v>38</v>
      </c>
      <c r="AW24" s="143"/>
      <c r="AX24" s="138" t="s">
        <v>39</v>
      </c>
      <c r="AY24" s="139"/>
      <c r="AZ24" s="138" t="s">
        <v>40</v>
      </c>
      <c r="BA24" s="139"/>
      <c r="BB24" s="138" t="s">
        <v>41</v>
      </c>
      <c r="BC24" s="139"/>
      <c r="BD24" s="142" t="s">
        <v>42</v>
      </c>
      <c r="BE24" s="143"/>
      <c r="BF24" s="150" t="s">
        <v>103</v>
      </c>
      <c r="BG24" s="151"/>
      <c r="BH24" s="135"/>
      <c r="BI24" s="135"/>
      <c r="BJ24" s="135"/>
      <c r="BK24" s="135"/>
      <c r="BL24" s="135"/>
      <c r="BM24" s="135"/>
      <c r="BN24" s="1"/>
      <c r="BO24" s="1"/>
      <c r="BP24" s="1"/>
      <c r="BQ24" s="1"/>
      <c r="BR24" s="1"/>
      <c r="BS24" s="1"/>
      <c r="BT24" s="1"/>
      <c r="BU24" s="1"/>
      <c r="BV24" s="1"/>
    </row>
    <row r="25" spans="1:74" ht="33.6" customHeight="1" x14ac:dyDescent="0.25">
      <c r="A25" s="121" t="s">
        <v>204</v>
      </c>
      <c r="B25" s="130" t="s">
        <v>190</v>
      </c>
      <c r="C25" s="121" t="s">
        <v>54</v>
      </c>
      <c r="D25" s="121" t="s">
        <v>43</v>
      </c>
      <c r="E25" s="121" t="s">
        <v>44</v>
      </c>
      <c r="F25" s="121" t="s">
        <v>191</v>
      </c>
      <c r="G25" s="122" t="s">
        <v>192</v>
      </c>
      <c r="H25" s="154" t="s">
        <v>45</v>
      </c>
      <c r="I25" s="156" t="s">
        <v>46</v>
      </c>
      <c r="J25" s="156" t="s">
        <v>47</v>
      </c>
      <c r="K25" s="156" t="s">
        <v>48</v>
      </c>
      <c r="L25" s="156" t="s">
        <v>49</v>
      </c>
      <c r="M25" s="124"/>
      <c r="N25" s="132"/>
      <c r="O25" s="134"/>
      <c r="P25" s="134"/>
      <c r="Q25" s="134"/>
      <c r="R25" s="134"/>
      <c r="S25" s="133"/>
      <c r="T25" s="133"/>
      <c r="U25" s="133"/>
      <c r="V25" s="133"/>
      <c r="W25" s="133"/>
      <c r="X25" s="157"/>
      <c r="Y25" s="157"/>
      <c r="Z25" s="140"/>
      <c r="AA25" s="141"/>
      <c r="AB25" s="140"/>
      <c r="AC25" s="141"/>
      <c r="AD25" s="140"/>
      <c r="AE25" s="141"/>
      <c r="AF25" s="144"/>
      <c r="AG25" s="145"/>
      <c r="AH25" s="148"/>
      <c r="AI25" s="149"/>
      <c r="AJ25" s="140"/>
      <c r="AK25" s="149"/>
      <c r="AL25" s="140"/>
      <c r="AM25" s="149"/>
      <c r="AN25" s="144"/>
      <c r="AO25" s="145"/>
      <c r="AP25" s="140"/>
      <c r="AQ25" s="149"/>
      <c r="AR25" s="140"/>
      <c r="AS25" s="149"/>
      <c r="AT25" s="140"/>
      <c r="AU25" s="149"/>
      <c r="AV25" s="144"/>
      <c r="AW25" s="145"/>
      <c r="AX25" s="140"/>
      <c r="AY25" s="141"/>
      <c r="AZ25" s="140"/>
      <c r="BA25" s="141"/>
      <c r="BB25" s="140"/>
      <c r="BC25" s="141"/>
      <c r="BD25" s="144"/>
      <c r="BE25" s="145"/>
      <c r="BF25" s="140"/>
      <c r="BG25" s="141"/>
      <c r="BH25" s="136">
        <v>2024</v>
      </c>
      <c r="BI25" s="137"/>
      <c r="BJ25" s="136" t="s">
        <v>201</v>
      </c>
      <c r="BK25" s="137"/>
      <c r="BL25" s="136">
        <v>2026</v>
      </c>
      <c r="BM25" s="137"/>
      <c r="BN25" s="1"/>
      <c r="BO25" s="1"/>
      <c r="BP25" s="1"/>
      <c r="BQ25" s="1"/>
      <c r="BR25" s="1"/>
      <c r="BS25" s="1"/>
      <c r="BT25" s="1"/>
      <c r="BU25" s="1"/>
      <c r="BV25" s="1"/>
    </row>
    <row r="26" spans="1:74" ht="30" customHeight="1" x14ac:dyDescent="0.25">
      <c r="A26" s="122"/>
      <c r="B26" s="130"/>
      <c r="C26" s="122"/>
      <c r="D26" s="122"/>
      <c r="E26" s="122"/>
      <c r="F26" s="122"/>
      <c r="G26" s="131"/>
      <c r="H26" s="155"/>
      <c r="I26" s="156"/>
      <c r="J26" s="156"/>
      <c r="K26" s="156"/>
      <c r="L26" s="156"/>
      <c r="M26" s="125"/>
      <c r="N26" s="132"/>
      <c r="O26" s="134"/>
      <c r="P26" s="134"/>
      <c r="Q26" s="134"/>
      <c r="R26" s="134"/>
      <c r="S26" s="133"/>
      <c r="T26" s="133"/>
      <c r="U26" s="133"/>
      <c r="V26" s="133"/>
      <c r="W26" s="133"/>
      <c r="X26" s="157"/>
      <c r="Y26" s="157"/>
      <c r="Z26" s="27" t="s">
        <v>50</v>
      </c>
      <c r="AA26" s="99" t="s">
        <v>51</v>
      </c>
      <c r="AB26" s="27" t="s">
        <v>50</v>
      </c>
      <c r="AC26" s="99" t="s">
        <v>51</v>
      </c>
      <c r="AD26" s="27" t="s">
        <v>50</v>
      </c>
      <c r="AE26" s="99" t="s">
        <v>51</v>
      </c>
      <c r="AF26" s="28" t="s">
        <v>50</v>
      </c>
      <c r="AG26" s="28" t="s">
        <v>51</v>
      </c>
      <c r="AH26" s="99" t="s">
        <v>50</v>
      </c>
      <c r="AI26" s="99" t="s">
        <v>51</v>
      </c>
      <c r="AJ26" s="27" t="s">
        <v>50</v>
      </c>
      <c r="AK26" s="99" t="s">
        <v>51</v>
      </c>
      <c r="AL26" s="27" t="s">
        <v>50</v>
      </c>
      <c r="AM26" s="99" t="s">
        <v>51</v>
      </c>
      <c r="AN26" s="28" t="s">
        <v>50</v>
      </c>
      <c r="AO26" s="28" t="s">
        <v>51</v>
      </c>
      <c r="AP26" s="27" t="s">
        <v>50</v>
      </c>
      <c r="AQ26" s="99" t="s">
        <v>51</v>
      </c>
      <c r="AR26" s="27" t="s">
        <v>50</v>
      </c>
      <c r="AS26" s="99" t="s">
        <v>51</v>
      </c>
      <c r="AT26" s="27" t="s">
        <v>50</v>
      </c>
      <c r="AU26" s="99" t="s">
        <v>51</v>
      </c>
      <c r="AV26" s="28" t="s">
        <v>50</v>
      </c>
      <c r="AW26" s="28" t="s">
        <v>51</v>
      </c>
      <c r="AX26" s="27" t="s">
        <v>50</v>
      </c>
      <c r="AY26" s="27" t="s">
        <v>51</v>
      </c>
      <c r="AZ26" s="27" t="s">
        <v>50</v>
      </c>
      <c r="BA26" s="27" t="s">
        <v>51</v>
      </c>
      <c r="BB26" s="27" t="s">
        <v>50</v>
      </c>
      <c r="BC26" s="27" t="s">
        <v>51</v>
      </c>
      <c r="BD26" s="28" t="s">
        <v>50</v>
      </c>
      <c r="BE26" s="28" t="s">
        <v>51</v>
      </c>
      <c r="BF26" s="29" t="s">
        <v>50</v>
      </c>
      <c r="BG26" s="29" t="s">
        <v>51</v>
      </c>
      <c r="BH26" s="28" t="s">
        <v>50</v>
      </c>
      <c r="BI26" s="30" t="s">
        <v>51</v>
      </c>
      <c r="BJ26" s="30" t="s">
        <v>50</v>
      </c>
      <c r="BK26" s="30" t="s">
        <v>51</v>
      </c>
      <c r="BL26" s="30" t="s">
        <v>50</v>
      </c>
      <c r="BM26" s="30" t="s">
        <v>51</v>
      </c>
      <c r="BN26" s="1"/>
      <c r="BO26" s="1"/>
      <c r="BP26" s="1"/>
      <c r="BQ26" s="1"/>
      <c r="BR26" s="1"/>
      <c r="BS26" s="1"/>
      <c r="BT26" s="1"/>
      <c r="BU26" s="1"/>
      <c r="BV26" s="1"/>
    </row>
    <row r="27" spans="1:74" s="19" customFormat="1" ht="45" x14ac:dyDescent="0.25">
      <c r="A27" s="67" t="s">
        <v>205</v>
      </c>
      <c r="B27" s="115" t="s">
        <v>203</v>
      </c>
      <c r="C27" s="115" t="s">
        <v>202</v>
      </c>
      <c r="D27" s="115" t="s">
        <v>203</v>
      </c>
      <c r="E27" s="115" t="s">
        <v>203</v>
      </c>
      <c r="F27" s="115" t="s">
        <v>203</v>
      </c>
      <c r="G27" s="67"/>
      <c r="H27" s="70" t="s">
        <v>73</v>
      </c>
      <c r="I27" s="68">
        <v>153</v>
      </c>
      <c r="J27" s="68">
        <v>1</v>
      </c>
      <c r="K27" s="68">
        <v>0</v>
      </c>
      <c r="L27" s="70" t="s">
        <v>74</v>
      </c>
      <c r="M27" s="116" t="s">
        <v>74</v>
      </c>
      <c r="N27" s="108" t="s">
        <v>184</v>
      </c>
      <c r="O27" s="68">
        <v>134</v>
      </c>
      <c r="P27" s="68" t="s">
        <v>114</v>
      </c>
      <c r="Q27" s="54">
        <v>12</v>
      </c>
      <c r="R27" s="54" t="s">
        <v>88</v>
      </c>
      <c r="S27" s="54">
        <v>10000</v>
      </c>
      <c r="T27" s="54" t="s">
        <v>105</v>
      </c>
      <c r="U27" s="68">
        <v>11</v>
      </c>
      <c r="V27" s="68">
        <v>1</v>
      </c>
      <c r="W27" s="68" t="s">
        <v>77</v>
      </c>
      <c r="X27" s="68" t="s">
        <v>75</v>
      </c>
      <c r="Y27" s="68" t="s">
        <v>115</v>
      </c>
      <c r="Z27" s="54">
        <v>12</v>
      </c>
      <c r="AA27" s="56">
        <v>194236.28</v>
      </c>
      <c r="AB27" s="54">
        <v>12</v>
      </c>
      <c r="AC27" s="56">
        <v>194236.28</v>
      </c>
      <c r="AD27" s="54">
        <v>12</v>
      </c>
      <c r="AE27" s="56">
        <v>194236.28</v>
      </c>
      <c r="AF27" s="118">
        <v>12</v>
      </c>
      <c r="AG27" s="119">
        <f>AA27+AC27+AE27</f>
        <v>582708.84</v>
      </c>
      <c r="AH27" s="54">
        <v>12</v>
      </c>
      <c r="AI27" s="56">
        <v>194236.28</v>
      </c>
      <c r="AJ27" s="54">
        <v>12</v>
      </c>
      <c r="AK27" s="56">
        <v>194236.28</v>
      </c>
      <c r="AL27" s="54">
        <v>12</v>
      </c>
      <c r="AM27" s="56">
        <v>388472.56</v>
      </c>
      <c r="AN27" s="57">
        <v>12</v>
      </c>
      <c r="AO27" s="58">
        <f>AI27+AK27+AM27</f>
        <v>776945.12</v>
      </c>
      <c r="AP27" s="54">
        <v>12</v>
      </c>
      <c r="AQ27" s="56">
        <v>194236.28</v>
      </c>
      <c r="AR27" s="54">
        <v>12</v>
      </c>
      <c r="AS27" s="56">
        <v>194236.28</v>
      </c>
      <c r="AT27" s="54">
        <v>12</v>
      </c>
      <c r="AU27" s="56">
        <v>194236.28</v>
      </c>
      <c r="AV27" s="54">
        <v>12</v>
      </c>
      <c r="AW27" s="58">
        <f>AQ27+AS27+AU27</f>
        <v>582708.84</v>
      </c>
      <c r="AX27" s="54">
        <v>12</v>
      </c>
      <c r="AY27" s="56">
        <v>194236.28</v>
      </c>
      <c r="AZ27" s="54">
        <v>12</v>
      </c>
      <c r="BA27" s="56">
        <v>194236.28</v>
      </c>
      <c r="BB27" s="54">
        <v>12</v>
      </c>
      <c r="BC27" s="56">
        <v>388472.64</v>
      </c>
      <c r="BD27" s="54">
        <v>12</v>
      </c>
      <c r="BE27" s="58">
        <f>AY27+BA27+BC27</f>
        <v>776945.2</v>
      </c>
      <c r="BF27" s="59">
        <v>12</v>
      </c>
      <c r="BG27" s="69">
        <f>AG27+AO27+AW27+BE27</f>
        <v>2719308</v>
      </c>
      <c r="BH27" s="59">
        <v>12</v>
      </c>
      <c r="BI27" s="59">
        <f>BG27*10/100+BG27</f>
        <v>2991238.8</v>
      </c>
      <c r="BJ27" s="59">
        <v>12</v>
      </c>
      <c r="BK27" s="59">
        <f>BI27*10/100+BI27</f>
        <v>3290362.6799999997</v>
      </c>
      <c r="BL27" s="59">
        <v>12</v>
      </c>
      <c r="BM27" s="59">
        <f>BK27*10/100+BK27</f>
        <v>3619398.9479999999</v>
      </c>
      <c r="BN27" s="18"/>
      <c r="BO27" s="18"/>
      <c r="BP27" s="18"/>
      <c r="BQ27" s="18"/>
      <c r="BR27" s="18"/>
      <c r="BS27" s="18"/>
      <c r="BT27" s="18"/>
      <c r="BU27" s="18"/>
      <c r="BV27" s="18"/>
    </row>
    <row r="28" spans="1:74" s="19" customFormat="1" ht="87.75" customHeight="1" x14ac:dyDescent="0.25">
      <c r="A28" s="49" t="s">
        <v>187</v>
      </c>
      <c r="B28" s="49" t="s">
        <v>188</v>
      </c>
      <c r="C28" s="102" t="s">
        <v>189</v>
      </c>
      <c r="D28" s="102" t="s">
        <v>189</v>
      </c>
      <c r="E28" s="102" t="s">
        <v>189</v>
      </c>
      <c r="F28" s="102" t="s">
        <v>189</v>
      </c>
      <c r="G28" s="102" t="s">
        <v>189</v>
      </c>
      <c r="H28" s="50" t="s">
        <v>73</v>
      </c>
      <c r="I28" s="45">
        <v>153</v>
      </c>
      <c r="J28" s="45">
        <v>1</v>
      </c>
      <c r="K28" s="45">
        <v>0</v>
      </c>
      <c r="L28" s="50" t="s">
        <v>74</v>
      </c>
      <c r="M28" s="116" t="s">
        <v>106</v>
      </c>
      <c r="N28" s="77" t="s">
        <v>193</v>
      </c>
      <c r="O28" s="45">
        <v>149</v>
      </c>
      <c r="P28" s="45" t="s">
        <v>110</v>
      </c>
      <c r="Q28" s="6">
        <v>4</v>
      </c>
      <c r="R28" s="6" t="s">
        <v>88</v>
      </c>
      <c r="S28" s="6">
        <v>10000</v>
      </c>
      <c r="T28" s="6" t="s">
        <v>173</v>
      </c>
      <c r="U28" s="45">
        <v>11</v>
      </c>
      <c r="V28" s="45">
        <v>1</v>
      </c>
      <c r="W28" s="45" t="s">
        <v>174</v>
      </c>
      <c r="X28" s="45" t="s">
        <v>75</v>
      </c>
      <c r="Y28" s="6" t="s">
        <v>116</v>
      </c>
      <c r="Z28" s="6"/>
      <c r="AA28" s="35">
        <v>0</v>
      </c>
      <c r="AB28" s="6"/>
      <c r="AC28" s="35">
        <v>0</v>
      </c>
      <c r="AD28" s="6">
        <v>1</v>
      </c>
      <c r="AE28" s="35">
        <v>0</v>
      </c>
      <c r="AF28" s="118">
        <f>Z28+AB28+AD28</f>
        <v>1</v>
      </c>
      <c r="AG28" s="119">
        <f t="shared" ref="AG28:AG30" si="0">AA28+AC28+AE28</f>
        <v>0</v>
      </c>
      <c r="AH28" s="6"/>
      <c r="AI28" s="35">
        <v>0</v>
      </c>
      <c r="AJ28" s="6"/>
      <c r="AK28" s="35">
        <v>0</v>
      </c>
      <c r="AL28" s="6">
        <v>1</v>
      </c>
      <c r="AM28" s="35">
        <v>0</v>
      </c>
      <c r="AN28" s="37">
        <f>AH28+AJ28+AL28</f>
        <v>1</v>
      </c>
      <c r="AO28" s="36">
        <f t="shared" ref="AO28:AO30" si="1">AI28+AK28+AM28</f>
        <v>0</v>
      </c>
      <c r="AP28" s="6"/>
      <c r="AQ28" s="35">
        <v>0</v>
      </c>
      <c r="AR28" s="6"/>
      <c r="AS28" s="35">
        <v>0</v>
      </c>
      <c r="AT28" s="6">
        <v>1</v>
      </c>
      <c r="AU28" s="35">
        <v>0</v>
      </c>
      <c r="AV28" s="34">
        <f>AP28+AR28+AT28</f>
        <v>1</v>
      </c>
      <c r="AW28" s="36">
        <f t="shared" ref="AW28:AW30" si="2">AQ28+AS28+AU28</f>
        <v>0</v>
      </c>
      <c r="AX28" s="6"/>
      <c r="AY28" s="35">
        <v>0</v>
      </c>
      <c r="AZ28" s="6"/>
      <c r="BA28" s="35">
        <v>0</v>
      </c>
      <c r="BB28" s="6">
        <v>1</v>
      </c>
      <c r="BC28" s="35">
        <v>0</v>
      </c>
      <c r="BD28" s="34">
        <f>AX28+AZ28+BB28</f>
        <v>1</v>
      </c>
      <c r="BE28" s="36">
        <f t="shared" ref="BE28:BE30" si="3">AY28+BA28+BC28</f>
        <v>0</v>
      </c>
      <c r="BF28" s="38">
        <f>BD28+AV28+AN28+AF28</f>
        <v>4</v>
      </c>
      <c r="BG28" s="39"/>
      <c r="BH28" s="7">
        <v>1</v>
      </c>
      <c r="BI28" s="7"/>
      <c r="BJ28" s="7">
        <v>1</v>
      </c>
      <c r="BK28" s="7"/>
      <c r="BL28" s="7">
        <v>1</v>
      </c>
      <c r="BM28" s="7"/>
      <c r="BN28" s="18"/>
      <c r="BO28" s="18"/>
      <c r="BP28" s="18"/>
      <c r="BQ28" s="18"/>
      <c r="BR28" s="18"/>
      <c r="BS28" s="18"/>
      <c r="BT28" s="18"/>
      <c r="BU28" s="18"/>
      <c r="BV28" s="18"/>
    </row>
    <row r="29" spans="1:74" s="19" customFormat="1" ht="75" x14ac:dyDescent="0.25">
      <c r="A29" s="48"/>
      <c r="B29" s="48"/>
      <c r="C29" s="49"/>
      <c r="D29" s="47"/>
      <c r="E29" s="47"/>
      <c r="F29" s="47"/>
      <c r="G29" s="47"/>
      <c r="H29" s="50" t="s">
        <v>73</v>
      </c>
      <c r="I29" s="45">
        <v>153</v>
      </c>
      <c r="J29" s="45">
        <v>1</v>
      </c>
      <c r="K29" s="45">
        <v>0</v>
      </c>
      <c r="L29" s="50" t="s">
        <v>74</v>
      </c>
      <c r="M29" s="116" t="s">
        <v>107</v>
      </c>
      <c r="N29" s="43" t="s">
        <v>182</v>
      </c>
      <c r="O29" s="45">
        <v>154</v>
      </c>
      <c r="P29" s="45" t="s">
        <v>111</v>
      </c>
      <c r="Q29" s="6">
        <v>4</v>
      </c>
      <c r="R29" s="6" t="s">
        <v>88</v>
      </c>
      <c r="S29" s="6">
        <v>10000</v>
      </c>
      <c r="T29" s="6" t="s">
        <v>173</v>
      </c>
      <c r="U29" s="45">
        <v>11</v>
      </c>
      <c r="V29" s="45">
        <v>1</v>
      </c>
      <c r="W29" s="45" t="s">
        <v>174</v>
      </c>
      <c r="X29" s="45" t="s">
        <v>75</v>
      </c>
      <c r="Z29" s="6"/>
      <c r="AA29" s="35">
        <v>0</v>
      </c>
      <c r="AB29" s="6"/>
      <c r="AC29" s="35">
        <v>0</v>
      </c>
      <c r="AD29" s="6">
        <v>1</v>
      </c>
      <c r="AE29" s="35">
        <v>0</v>
      </c>
      <c r="AF29" s="118">
        <f>Z29+AB29+AD29</f>
        <v>1</v>
      </c>
      <c r="AG29" s="119">
        <f t="shared" si="0"/>
        <v>0</v>
      </c>
      <c r="AH29" s="6"/>
      <c r="AI29" s="35">
        <v>0</v>
      </c>
      <c r="AJ29" s="6"/>
      <c r="AK29" s="35">
        <v>0</v>
      </c>
      <c r="AL29" s="6">
        <v>1</v>
      </c>
      <c r="AM29" s="35">
        <v>0</v>
      </c>
      <c r="AN29" s="37">
        <f t="shared" ref="AN29:AN54" si="4">AH29+AJ29+AL29</f>
        <v>1</v>
      </c>
      <c r="AO29" s="36">
        <f t="shared" si="1"/>
        <v>0</v>
      </c>
      <c r="AP29" s="6"/>
      <c r="AQ29" s="35">
        <v>0</v>
      </c>
      <c r="AR29" s="6"/>
      <c r="AS29" s="35">
        <v>0</v>
      </c>
      <c r="AT29" s="6">
        <v>1</v>
      </c>
      <c r="AU29" s="35">
        <v>0</v>
      </c>
      <c r="AV29" s="34">
        <f t="shared" ref="AV29:AV57" si="5">AP29+AR29+AT29</f>
        <v>1</v>
      </c>
      <c r="AW29" s="36">
        <f t="shared" si="2"/>
        <v>0</v>
      </c>
      <c r="AX29" s="6"/>
      <c r="AY29" s="35">
        <v>0</v>
      </c>
      <c r="AZ29" s="6"/>
      <c r="BA29" s="35">
        <v>0</v>
      </c>
      <c r="BB29" s="6">
        <v>1</v>
      </c>
      <c r="BC29" s="35">
        <v>0</v>
      </c>
      <c r="BD29" s="34">
        <f t="shared" ref="BD29:BD57" si="6">AX29+AZ29+BB29</f>
        <v>1</v>
      </c>
      <c r="BE29" s="36">
        <f t="shared" si="3"/>
        <v>0</v>
      </c>
      <c r="BF29" s="38">
        <f>BD29+AV29+AN29+AF29</f>
        <v>4</v>
      </c>
      <c r="BG29" s="39"/>
      <c r="BH29" s="7">
        <v>1</v>
      </c>
      <c r="BI29" s="7"/>
      <c r="BJ29" s="7">
        <v>1</v>
      </c>
      <c r="BK29" s="7"/>
      <c r="BL29" s="7">
        <v>1</v>
      </c>
      <c r="BM29" s="7"/>
      <c r="BN29" s="18"/>
      <c r="BO29" s="18"/>
      <c r="BP29" s="18"/>
      <c r="BQ29" s="18"/>
      <c r="BR29" s="18"/>
      <c r="BS29" s="18"/>
      <c r="BT29" s="18"/>
      <c r="BU29" s="18"/>
      <c r="BV29" s="18"/>
    </row>
    <row r="30" spans="1:74" s="19" customFormat="1" ht="60" x14ac:dyDescent="0.25">
      <c r="A30" s="48"/>
      <c r="B30" s="48"/>
      <c r="C30" s="49"/>
      <c r="D30" s="47"/>
      <c r="E30" s="47"/>
      <c r="F30" s="47"/>
      <c r="G30" s="47"/>
      <c r="H30" s="50" t="s">
        <v>73</v>
      </c>
      <c r="I30" s="45">
        <v>153</v>
      </c>
      <c r="J30" s="45">
        <v>1</v>
      </c>
      <c r="K30" s="45">
        <v>0</v>
      </c>
      <c r="L30" s="50" t="s">
        <v>74</v>
      </c>
      <c r="M30" s="116" t="s">
        <v>108</v>
      </c>
      <c r="N30" s="77" t="s">
        <v>183</v>
      </c>
      <c r="O30" s="45">
        <v>154</v>
      </c>
      <c r="P30" s="45" t="s">
        <v>111</v>
      </c>
      <c r="Q30" s="6">
        <v>4</v>
      </c>
      <c r="R30" s="6" t="s">
        <v>88</v>
      </c>
      <c r="S30" s="6">
        <v>10000</v>
      </c>
      <c r="T30" s="6" t="s">
        <v>173</v>
      </c>
      <c r="U30" s="45">
        <v>11</v>
      </c>
      <c r="V30" s="45">
        <v>1</v>
      </c>
      <c r="W30" s="45" t="s">
        <v>174</v>
      </c>
      <c r="X30" s="45" t="s">
        <v>75</v>
      </c>
      <c r="Y30" s="6" t="s">
        <v>195</v>
      </c>
      <c r="Z30" s="6"/>
      <c r="AA30" s="35">
        <v>0</v>
      </c>
      <c r="AB30" s="6"/>
      <c r="AC30" s="35">
        <v>0</v>
      </c>
      <c r="AD30" s="6">
        <v>1</v>
      </c>
      <c r="AE30" s="35">
        <v>0</v>
      </c>
      <c r="AF30" s="118">
        <f t="shared" ref="AF30:AF46" si="7">Z30+AB30+AD30</f>
        <v>1</v>
      </c>
      <c r="AG30" s="119">
        <f t="shared" si="0"/>
        <v>0</v>
      </c>
      <c r="AH30" s="6"/>
      <c r="AI30" s="35">
        <v>0</v>
      </c>
      <c r="AJ30" s="6"/>
      <c r="AK30" s="35">
        <v>0</v>
      </c>
      <c r="AL30" s="6">
        <v>1</v>
      </c>
      <c r="AM30" s="35">
        <v>0</v>
      </c>
      <c r="AN30" s="37">
        <f t="shared" si="4"/>
        <v>1</v>
      </c>
      <c r="AO30" s="36">
        <f t="shared" si="1"/>
        <v>0</v>
      </c>
      <c r="AP30" s="6"/>
      <c r="AQ30" s="35">
        <v>0</v>
      </c>
      <c r="AR30" s="6"/>
      <c r="AS30" s="35">
        <v>0</v>
      </c>
      <c r="AT30" s="6">
        <v>1</v>
      </c>
      <c r="AU30" s="35">
        <v>0</v>
      </c>
      <c r="AV30" s="34">
        <f t="shared" si="5"/>
        <v>1</v>
      </c>
      <c r="AW30" s="36">
        <f t="shared" si="2"/>
        <v>0</v>
      </c>
      <c r="AX30" s="6"/>
      <c r="AY30" s="35">
        <v>0</v>
      </c>
      <c r="AZ30" s="6"/>
      <c r="BA30" s="35">
        <v>0</v>
      </c>
      <c r="BB30" s="6">
        <v>1</v>
      </c>
      <c r="BC30" s="35">
        <v>0</v>
      </c>
      <c r="BD30" s="34">
        <f t="shared" si="6"/>
        <v>1</v>
      </c>
      <c r="BE30" s="36">
        <f t="shared" si="3"/>
        <v>0</v>
      </c>
      <c r="BF30" s="38">
        <f>BD30+AV30+AN30+AF30</f>
        <v>4</v>
      </c>
      <c r="BG30" s="39"/>
      <c r="BH30" s="7">
        <v>1</v>
      </c>
      <c r="BI30" s="7"/>
      <c r="BJ30" s="7">
        <v>1</v>
      </c>
      <c r="BK30" s="7"/>
      <c r="BL30" s="7">
        <v>1</v>
      </c>
      <c r="BM30" s="7"/>
      <c r="BN30" s="18"/>
      <c r="BO30" s="18"/>
      <c r="BP30" s="18"/>
      <c r="BQ30" s="18"/>
      <c r="BR30" s="18"/>
      <c r="BS30" s="18"/>
      <c r="BT30" s="18"/>
      <c r="BU30" s="18"/>
      <c r="BV30" s="18"/>
    </row>
    <row r="31" spans="1:74" s="19" customFormat="1" ht="60" x14ac:dyDescent="0.25">
      <c r="A31" s="48"/>
      <c r="B31" s="48"/>
      <c r="C31" s="49"/>
      <c r="D31" s="47"/>
      <c r="E31" s="47"/>
      <c r="F31" s="47"/>
      <c r="G31" s="47"/>
      <c r="H31" s="50" t="s">
        <v>73</v>
      </c>
      <c r="I31" s="45">
        <v>153</v>
      </c>
      <c r="J31" s="45">
        <v>1</v>
      </c>
      <c r="K31" s="45">
        <v>0</v>
      </c>
      <c r="L31" s="50" t="s">
        <v>74</v>
      </c>
      <c r="M31" s="116" t="s">
        <v>109</v>
      </c>
      <c r="N31" s="43" t="s">
        <v>169</v>
      </c>
      <c r="O31" s="45" t="s">
        <v>170</v>
      </c>
      <c r="P31" s="45" t="s">
        <v>171</v>
      </c>
      <c r="Q31" s="6">
        <v>1</v>
      </c>
      <c r="R31" s="6" t="s">
        <v>172</v>
      </c>
      <c r="S31" s="6">
        <v>10000</v>
      </c>
      <c r="T31" s="6" t="s">
        <v>173</v>
      </c>
      <c r="U31" s="45">
        <v>11</v>
      </c>
      <c r="V31" s="45">
        <v>1</v>
      </c>
      <c r="W31" s="46" t="s">
        <v>174</v>
      </c>
      <c r="X31" s="45" t="s">
        <v>75</v>
      </c>
      <c r="Y31" s="6" t="s">
        <v>175</v>
      </c>
      <c r="Z31" s="6">
        <v>0</v>
      </c>
      <c r="AA31" s="35">
        <v>0</v>
      </c>
      <c r="AB31" s="6">
        <v>1</v>
      </c>
      <c r="AC31" s="35">
        <v>0</v>
      </c>
      <c r="AD31" s="6">
        <v>0</v>
      </c>
      <c r="AE31" s="35">
        <v>0</v>
      </c>
      <c r="AF31" s="118">
        <v>1</v>
      </c>
      <c r="AG31" s="119">
        <v>0</v>
      </c>
      <c r="AH31" s="6">
        <v>0</v>
      </c>
      <c r="AI31" s="35">
        <v>0</v>
      </c>
      <c r="AJ31" s="6">
        <v>0</v>
      </c>
      <c r="AK31" s="35">
        <v>0</v>
      </c>
      <c r="AL31" s="6">
        <v>0</v>
      </c>
      <c r="AM31" s="35">
        <v>0</v>
      </c>
      <c r="AN31" s="37">
        <v>0</v>
      </c>
      <c r="AO31" s="36">
        <v>0</v>
      </c>
      <c r="AP31" s="6">
        <v>0</v>
      </c>
      <c r="AQ31" s="35">
        <v>0</v>
      </c>
      <c r="AR31" s="6">
        <v>0</v>
      </c>
      <c r="AS31" s="35">
        <v>0</v>
      </c>
      <c r="AT31" s="6">
        <v>0</v>
      </c>
      <c r="AU31" s="35">
        <v>0</v>
      </c>
      <c r="AV31" s="34">
        <v>0</v>
      </c>
      <c r="AW31" s="36">
        <v>0</v>
      </c>
      <c r="AX31" s="6">
        <v>0</v>
      </c>
      <c r="AY31" s="35">
        <v>0</v>
      </c>
      <c r="AZ31" s="6">
        <v>0</v>
      </c>
      <c r="BA31" s="35">
        <v>0</v>
      </c>
      <c r="BB31" s="6">
        <v>0</v>
      </c>
      <c r="BC31" s="35">
        <v>0</v>
      </c>
      <c r="BD31" s="34">
        <v>0</v>
      </c>
      <c r="BE31" s="36">
        <v>0</v>
      </c>
      <c r="BF31" s="38">
        <v>1</v>
      </c>
      <c r="BG31" s="39">
        <v>0</v>
      </c>
      <c r="BH31" s="7">
        <v>1</v>
      </c>
      <c r="BI31" s="7">
        <v>0</v>
      </c>
      <c r="BJ31" s="7">
        <v>1</v>
      </c>
      <c r="BK31" s="7">
        <v>0</v>
      </c>
      <c r="BL31" s="7">
        <v>1</v>
      </c>
      <c r="BM31" s="7">
        <v>0</v>
      </c>
      <c r="BN31" s="18"/>
      <c r="BO31" s="18"/>
      <c r="BP31" s="18"/>
      <c r="BQ31" s="18"/>
      <c r="BR31" s="18"/>
      <c r="BS31" s="18"/>
      <c r="BT31" s="18"/>
      <c r="BU31" s="18"/>
      <c r="BV31" s="18"/>
    </row>
    <row r="32" spans="1:74" s="19" customFormat="1" ht="60" x14ac:dyDescent="0.25">
      <c r="A32" s="48"/>
      <c r="B32" s="48"/>
      <c r="C32" s="49"/>
      <c r="D32" s="47"/>
      <c r="E32" s="47"/>
      <c r="F32" s="47"/>
      <c r="G32" s="47"/>
      <c r="H32" s="50" t="s">
        <v>73</v>
      </c>
      <c r="I32" s="45">
        <v>153</v>
      </c>
      <c r="J32" s="45">
        <v>1</v>
      </c>
      <c r="K32" s="45">
        <v>0</v>
      </c>
      <c r="L32" s="50" t="s">
        <v>74</v>
      </c>
      <c r="M32" s="50" t="s">
        <v>179</v>
      </c>
      <c r="N32" s="43" t="s">
        <v>176</v>
      </c>
      <c r="O32" s="45" t="s">
        <v>170</v>
      </c>
      <c r="P32" s="45" t="s">
        <v>171</v>
      </c>
      <c r="Q32" s="6">
        <v>1</v>
      </c>
      <c r="R32" s="6" t="s">
        <v>172</v>
      </c>
      <c r="S32" s="6">
        <v>10000</v>
      </c>
      <c r="T32" s="6" t="s">
        <v>173</v>
      </c>
      <c r="U32" s="45">
        <v>11</v>
      </c>
      <c r="V32" s="45">
        <v>1</v>
      </c>
      <c r="W32" s="46" t="s">
        <v>174</v>
      </c>
      <c r="X32" s="45" t="s">
        <v>75</v>
      </c>
      <c r="Y32" s="6" t="s">
        <v>175</v>
      </c>
      <c r="Z32" s="6">
        <v>0</v>
      </c>
      <c r="AA32" s="35">
        <v>0</v>
      </c>
      <c r="AB32" s="6">
        <v>0</v>
      </c>
      <c r="AC32" s="35">
        <v>0</v>
      </c>
      <c r="AD32" s="6">
        <v>0</v>
      </c>
      <c r="AE32" s="35">
        <v>0</v>
      </c>
      <c r="AF32" s="37">
        <v>0</v>
      </c>
      <c r="AG32" s="36">
        <v>0</v>
      </c>
      <c r="AH32" s="6">
        <v>0</v>
      </c>
      <c r="AI32" s="35">
        <v>0</v>
      </c>
      <c r="AJ32" s="6">
        <v>0</v>
      </c>
      <c r="AK32" s="35">
        <v>0</v>
      </c>
      <c r="AL32" s="6">
        <v>0</v>
      </c>
      <c r="AM32" s="35">
        <v>0</v>
      </c>
      <c r="AN32" s="37">
        <v>0</v>
      </c>
      <c r="AO32" s="36">
        <v>0</v>
      </c>
      <c r="AP32" s="6">
        <v>0</v>
      </c>
      <c r="AQ32" s="35">
        <v>0</v>
      </c>
      <c r="AR32" s="6">
        <v>1</v>
      </c>
      <c r="AS32" s="35">
        <v>0</v>
      </c>
      <c r="AT32" s="6">
        <v>0</v>
      </c>
      <c r="AU32" s="35">
        <v>0</v>
      </c>
      <c r="AV32" s="34">
        <v>1</v>
      </c>
      <c r="AW32" s="36">
        <v>0</v>
      </c>
      <c r="AX32" s="6">
        <v>0</v>
      </c>
      <c r="AY32" s="35">
        <v>0</v>
      </c>
      <c r="AZ32" s="6">
        <v>0</v>
      </c>
      <c r="BA32" s="35">
        <v>0</v>
      </c>
      <c r="BB32" s="6">
        <v>0</v>
      </c>
      <c r="BC32" s="35">
        <v>0</v>
      </c>
      <c r="BD32" s="34">
        <v>0</v>
      </c>
      <c r="BE32" s="36">
        <v>0</v>
      </c>
      <c r="BF32" s="38">
        <v>1</v>
      </c>
      <c r="BG32" s="39">
        <v>0</v>
      </c>
      <c r="BH32" s="7">
        <v>1</v>
      </c>
      <c r="BI32" s="7">
        <v>0</v>
      </c>
      <c r="BJ32" s="7">
        <v>1</v>
      </c>
      <c r="BK32" s="7">
        <v>0</v>
      </c>
      <c r="BL32" s="7">
        <v>1</v>
      </c>
      <c r="BM32" s="7">
        <v>0</v>
      </c>
      <c r="BN32" s="18"/>
      <c r="BO32" s="18"/>
      <c r="BP32" s="18"/>
      <c r="BQ32" s="18"/>
      <c r="BR32" s="18"/>
      <c r="BS32" s="18"/>
      <c r="BT32" s="18"/>
      <c r="BU32" s="18"/>
      <c r="BV32" s="18"/>
    </row>
    <row r="33" spans="1:74" s="19" customFormat="1" ht="60" x14ac:dyDescent="0.25">
      <c r="A33" s="48"/>
      <c r="B33" s="48"/>
      <c r="C33" s="49"/>
      <c r="D33" s="47"/>
      <c r="E33" s="47"/>
      <c r="F33" s="47"/>
      <c r="G33" s="47"/>
      <c r="H33" s="50" t="s">
        <v>73</v>
      </c>
      <c r="I33" s="45">
        <v>153</v>
      </c>
      <c r="J33" s="45">
        <v>1</v>
      </c>
      <c r="K33" s="45">
        <v>0</v>
      </c>
      <c r="L33" s="50" t="s">
        <v>74</v>
      </c>
      <c r="M33" s="116" t="s">
        <v>180</v>
      </c>
      <c r="N33" s="43" t="s">
        <v>181</v>
      </c>
      <c r="O33" s="45" t="s">
        <v>177</v>
      </c>
      <c r="P33" s="45" t="s">
        <v>110</v>
      </c>
      <c r="Q33" s="6">
        <v>16</v>
      </c>
      <c r="R33" s="6" t="s">
        <v>178</v>
      </c>
      <c r="S33" s="6">
        <v>10000</v>
      </c>
      <c r="T33" s="6" t="s">
        <v>173</v>
      </c>
      <c r="U33" s="45">
        <v>11</v>
      </c>
      <c r="V33" s="45">
        <v>1</v>
      </c>
      <c r="W33" s="46" t="s">
        <v>174</v>
      </c>
      <c r="X33" s="45" t="s">
        <v>75</v>
      </c>
      <c r="Y33" s="6" t="s">
        <v>175</v>
      </c>
      <c r="Z33" s="6">
        <v>0</v>
      </c>
      <c r="AA33" s="35">
        <v>0</v>
      </c>
      <c r="AB33" s="6">
        <v>1</v>
      </c>
      <c r="AC33" s="35">
        <v>0</v>
      </c>
      <c r="AD33" s="6">
        <v>2</v>
      </c>
      <c r="AE33" s="35">
        <v>0</v>
      </c>
      <c r="AF33" s="118">
        <v>3</v>
      </c>
      <c r="AG33" s="119">
        <v>0</v>
      </c>
      <c r="AH33" s="6">
        <v>1</v>
      </c>
      <c r="AI33" s="35">
        <v>0</v>
      </c>
      <c r="AJ33" s="6">
        <v>1</v>
      </c>
      <c r="AK33" s="35">
        <v>0</v>
      </c>
      <c r="AL33" s="6">
        <v>2</v>
      </c>
      <c r="AM33" s="35">
        <v>0</v>
      </c>
      <c r="AN33" s="37">
        <v>4</v>
      </c>
      <c r="AO33" s="36">
        <v>0</v>
      </c>
      <c r="AP33" s="6">
        <v>1</v>
      </c>
      <c r="AQ33" s="35">
        <v>0</v>
      </c>
      <c r="AR33" s="6">
        <v>1</v>
      </c>
      <c r="AS33" s="35">
        <v>0</v>
      </c>
      <c r="AT33" s="6">
        <v>2</v>
      </c>
      <c r="AU33" s="35">
        <v>0</v>
      </c>
      <c r="AV33" s="34">
        <v>4</v>
      </c>
      <c r="AW33" s="36">
        <v>0</v>
      </c>
      <c r="AX33" s="6">
        <v>1</v>
      </c>
      <c r="AY33" s="35">
        <v>0</v>
      </c>
      <c r="AZ33" s="6">
        <v>1</v>
      </c>
      <c r="BA33" s="35">
        <v>0</v>
      </c>
      <c r="BB33" s="6">
        <v>3</v>
      </c>
      <c r="BC33" s="35">
        <v>0</v>
      </c>
      <c r="BD33" s="34">
        <v>5</v>
      </c>
      <c r="BE33" s="36">
        <v>0</v>
      </c>
      <c r="BF33" s="38">
        <v>16</v>
      </c>
      <c r="BG33" s="39">
        <v>0</v>
      </c>
      <c r="BH33" s="7">
        <v>16</v>
      </c>
      <c r="BI33" s="7">
        <v>0</v>
      </c>
      <c r="BJ33" s="7">
        <v>16</v>
      </c>
      <c r="BK33" s="7">
        <v>0</v>
      </c>
      <c r="BL33" s="7">
        <v>16</v>
      </c>
      <c r="BM33" s="7">
        <v>0</v>
      </c>
      <c r="BN33" s="18"/>
      <c r="BO33" s="18"/>
      <c r="BP33" s="18"/>
      <c r="BQ33" s="18"/>
      <c r="BR33" s="18"/>
      <c r="BS33" s="18"/>
      <c r="BT33" s="18"/>
      <c r="BU33" s="18"/>
      <c r="BV33" s="18"/>
    </row>
    <row r="34" spans="1:74" ht="75" x14ac:dyDescent="0.25">
      <c r="A34" s="66"/>
      <c r="B34" s="66"/>
      <c r="C34" s="66"/>
      <c r="D34" s="55"/>
      <c r="E34" s="55"/>
      <c r="F34" s="55"/>
      <c r="G34" s="55"/>
      <c r="H34" s="71" t="s">
        <v>73</v>
      </c>
      <c r="I34" s="54">
        <v>153</v>
      </c>
      <c r="J34" s="54">
        <v>1</v>
      </c>
      <c r="K34" s="54">
        <v>0</v>
      </c>
      <c r="L34" s="71" t="s">
        <v>74</v>
      </c>
      <c r="M34" s="117">
        <v>3</v>
      </c>
      <c r="N34" s="76" t="s">
        <v>186</v>
      </c>
      <c r="O34" s="54">
        <v>32</v>
      </c>
      <c r="P34" s="54" t="s">
        <v>119</v>
      </c>
      <c r="Q34" s="54">
        <v>4</v>
      </c>
      <c r="R34" s="54" t="s">
        <v>88</v>
      </c>
      <c r="S34" s="54">
        <v>20000</v>
      </c>
      <c r="T34" s="54" t="s">
        <v>117</v>
      </c>
      <c r="U34" s="54">
        <v>11</v>
      </c>
      <c r="V34" s="54">
        <v>1</v>
      </c>
      <c r="W34" s="54" t="s">
        <v>77</v>
      </c>
      <c r="X34" s="54" t="s">
        <v>75</v>
      </c>
      <c r="Y34" s="68" t="s">
        <v>118</v>
      </c>
      <c r="Z34" s="54"/>
      <c r="AA34" s="56">
        <f>AA35+AA36+AA37</f>
        <v>0</v>
      </c>
      <c r="AB34" s="54"/>
      <c r="AC34" s="56">
        <f>AC35+AC36+AC37</f>
        <v>0</v>
      </c>
      <c r="AD34" s="54"/>
      <c r="AE34" s="56">
        <f>AE35+AE36+AE37+AE38</f>
        <v>595594</v>
      </c>
      <c r="AF34" s="118">
        <f t="shared" si="7"/>
        <v>0</v>
      </c>
      <c r="AG34" s="119">
        <f t="shared" ref="AG34:AG60" si="8">AA34+AC34+AE34</f>
        <v>595594</v>
      </c>
      <c r="AH34" s="54"/>
      <c r="AI34" s="56">
        <v>0</v>
      </c>
      <c r="AJ34" s="54"/>
      <c r="AK34" s="56">
        <f>AK35+AK36+AK37</f>
        <v>0</v>
      </c>
      <c r="AL34" s="54"/>
      <c r="AM34" s="56">
        <f>AM35+AM36+AM37+AM38</f>
        <v>25000</v>
      </c>
      <c r="AN34" s="57">
        <f t="shared" si="4"/>
        <v>0</v>
      </c>
      <c r="AO34" s="58">
        <f t="shared" ref="AO34:AO55" si="9">AI34+AK34+AM34</f>
        <v>25000</v>
      </c>
      <c r="AP34" s="54"/>
      <c r="AQ34" s="56">
        <f>AQ35+AQ36+AQ37</f>
        <v>0</v>
      </c>
      <c r="AR34" s="54"/>
      <c r="AS34" s="56">
        <f>AS35+AS36+AS37</f>
        <v>0</v>
      </c>
      <c r="AT34" s="54"/>
      <c r="AU34" s="56">
        <f>AU35+AU36+AU37+AU38</f>
        <v>25000</v>
      </c>
      <c r="AV34" s="54">
        <f t="shared" si="5"/>
        <v>0</v>
      </c>
      <c r="AW34" s="58">
        <f t="shared" ref="AW34:AW55" si="10">AQ34+AS34+AU34</f>
        <v>25000</v>
      </c>
      <c r="AX34" s="54"/>
      <c r="AY34" s="56">
        <f>AY35+AY36+AY37</f>
        <v>0</v>
      </c>
      <c r="AZ34" s="54"/>
      <c r="BA34" s="56">
        <v>0</v>
      </c>
      <c r="BB34" s="54"/>
      <c r="BC34" s="56">
        <f>BC35+BC36+BC37</f>
        <v>25000</v>
      </c>
      <c r="BD34" s="54">
        <f t="shared" si="6"/>
        <v>0</v>
      </c>
      <c r="BE34" s="58">
        <f t="shared" ref="BE34:BE55" si="11">AY34+BA34+BC34</f>
        <v>25000</v>
      </c>
      <c r="BF34" s="59">
        <v>3</v>
      </c>
      <c r="BG34" s="60">
        <f t="shared" ref="BG34:BG36" si="12">AG34+AO34+AW34+BE34</f>
        <v>670594</v>
      </c>
      <c r="BH34" s="59">
        <v>1</v>
      </c>
      <c r="BI34" s="59">
        <f t="shared" ref="BI34:BI55" si="13">BG34*10/100+BG34</f>
        <v>737653.4</v>
      </c>
      <c r="BJ34" s="59">
        <v>1</v>
      </c>
      <c r="BK34" s="59">
        <f t="shared" ref="BK34:BK55" si="14">BI34*10/100+BI34</f>
        <v>811418.74</v>
      </c>
      <c r="BL34" s="59">
        <v>1</v>
      </c>
      <c r="BM34" s="59">
        <f t="shared" ref="BM34:BM55" si="15">BK34*10/100+BK34</f>
        <v>892560.61400000006</v>
      </c>
      <c r="BN34" s="1"/>
      <c r="BO34" s="1"/>
      <c r="BP34" s="1"/>
      <c r="BQ34" s="1"/>
      <c r="BR34" s="1"/>
      <c r="BS34" s="1"/>
      <c r="BT34" s="1"/>
      <c r="BU34" s="1"/>
      <c r="BV34" s="1"/>
    </row>
    <row r="35" spans="1:74" ht="30" x14ac:dyDescent="0.25">
      <c r="A35" s="64"/>
      <c r="B35" s="64"/>
      <c r="C35" s="65"/>
      <c r="D35" s="52"/>
      <c r="E35" s="52"/>
      <c r="F35" s="52"/>
      <c r="G35" s="52"/>
      <c r="H35" s="44" t="s">
        <v>73</v>
      </c>
      <c r="I35" s="6">
        <v>153</v>
      </c>
      <c r="J35" s="6">
        <v>1</v>
      </c>
      <c r="K35" s="6">
        <v>0</v>
      </c>
      <c r="L35" s="44" t="s">
        <v>74</v>
      </c>
      <c r="M35" s="53"/>
      <c r="N35" s="17"/>
      <c r="O35" s="6"/>
      <c r="P35" s="6"/>
      <c r="Q35" s="6"/>
      <c r="R35" s="6"/>
      <c r="S35" s="6">
        <v>26110</v>
      </c>
      <c r="T35" s="6" t="s">
        <v>79</v>
      </c>
      <c r="U35" s="6">
        <v>11</v>
      </c>
      <c r="V35" s="6">
        <v>1</v>
      </c>
      <c r="W35" s="6" t="s">
        <v>77</v>
      </c>
      <c r="X35" s="6" t="s">
        <v>75</v>
      </c>
      <c r="Y35" s="45" t="s">
        <v>118</v>
      </c>
      <c r="Z35" s="6"/>
      <c r="AA35" s="35">
        <v>0</v>
      </c>
      <c r="AB35" s="6"/>
      <c r="AC35" s="35">
        <v>0</v>
      </c>
      <c r="AD35" s="6">
        <v>1</v>
      </c>
      <c r="AE35" s="35">
        <v>70000</v>
      </c>
      <c r="AF35" s="37"/>
      <c r="AG35" s="36">
        <f>AA35+AC35+AE35</f>
        <v>70000</v>
      </c>
      <c r="AH35" s="6"/>
      <c r="AI35" s="35">
        <v>0</v>
      </c>
      <c r="AJ35" s="6"/>
      <c r="AK35" s="35">
        <v>0</v>
      </c>
      <c r="AL35" s="6"/>
      <c r="AM35" s="35">
        <v>0</v>
      </c>
      <c r="AN35" s="37"/>
      <c r="AO35" s="36">
        <f>AI35+AK35+AM35</f>
        <v>0</v>
      </c>
      <c r="AP35" s="6"/>
      <c r="AQ35" s="35">
        <v>0</v>
      </c>
      <c r="AR35" s="6"/>
      <c r="AS35" s="35">
        <v>0</v>
      </c>
      <c r="AT35" s="6"/>
      <c r="AU35" s="35">
        <v>0</v>
      </c>
      <c r="AV35" s="34"/>
      <c r="AW35" s="36">
        <f>AQ35+AS35+AU35</f>
        <v>0</v>
      </c>
      <c r="AX35" s="6"/>
      <c r="AY35" s="35">
        <v>0</v>
      </c>
      <c r="AZ35" s="6"/>
      <c r="BA35" s="35">
        <v>0</v>
      </c>
      <c r="BB35" s="6"/>
      <c r="BC35" s="35">
        <v>0</v>
      </c>
      <c r="BD35" s="34"/>
      <c r="BE35" s="36">
        <f>AY35+BA35+BC35</f>
        <v>0</v>
      </c>
      <c r="BF35" s="38"/>
      <c r="BG35" s="40">
        <f t="shared" si="12"/>
        <v>70000</v>
      </c>
      <c r="BH35" s="7"/>
      <c r="BI35" s="7"/>
      <c r="BJ35" s="7"/>
      <c r="BK35" s="7"/>
      <c r="BL35" s="7"/>
      <c r="BM35" s="7"/>
      <c r="BN35" s="1"/>
      <c r="BO35" s="1"/>
      <c r="BP35" s="1"/>
      <c r="BQ35" s="1"/>
      <c r="BR35" s="1"/>
      <c r="BS35" s="1"/>
      <c r="BT35" s="1"/>
      <c r="BU35" s="1"/>
      <c r="BV35" s="1"/>
    </row>
    <row r="36" spans="1:74" x14ac:dyDescent="0.25">
      <c r="A36" s="64"/>
      <c r="B36" s="64"/>
      <c r="C36" s="65"/>
      <c r="D36" s="52"/>
      <c r="E36" s="52"/>
      <c r="F36" s="52"/>
      <c r="G36" s="52"/>
      <c r="H36" s="44" t="s">
        <v>73</v>
      </c>
      <c r="I36" s="6">
        <v>153</v>
      </c>
      <c r="J36" s="6">
        <v>1</v>
      </c>
      <c r="K36" s="6">
        <v>0</v>
      </c>
      <c r="L36" s="44" t="s">
        <v>74</v>
      </c>
      <c r="M36" s="53"/>
      <c r="N36" s="17"/>
      <c r="O36" s="6"/>
      <c r="P36" s="6"/>
      <c r="Q36" s="6"/>
      <c r="R36" s="6"/>
      <c r="S36" s="6">
        <v>26210</v>
      </c>
      <c r="T36" s="6" t="s">
        <v>81</v>
      </c>
      <c r="U36" s="6">
        <v>11</v>
      </c>
      <c r="V36" s="6">
        <v>1</v>
      </c>
      <c r="W36" s="6" t="s">
        <v>77</v>
      </c>
      <c r="X36" s="6" t="s">
        <v>75</v>
      </c>
      <c r="Y36" s="45" t="s">
        <v>118</v>
      </c>
      <c r="Z36" s="6"/>
      <c r="AA36" s="35">
        <v>0</v>
      </c>
      <c r="AB36" s="6"/>
      <c r="AC36" s="35">
        <v>0</v>
      </c>
      <c r="AD36" s="6">
        <v>1</v>
      </c>
      <c r="AE36" s="35">
        <v>300594</v>
      </c>
      <c r="AF36" s="37">
        <f t="shared" si="7"/>
        <v>1</v>
      </c>
      <c r="AG36" s="36">
        <f t="shared" si="8"/>
        <v>300594</v>
      </c>
      <c r="AH36" s="6"/>
      <c r="AI36" s="35">
        <v>0</v>
      </c>
      <c r="AJ36" s="6"/>
      <c r="AK36" s="35">
        <v>0</v>
      </c>
      <c r="AL36" s="6"/>
      <c r="AM36" s="35">
        <v>0</v>
      </c>
      <c r="AN36" s="37">
        <f t="shared" si="4"/>
        <v>0</v>
      </c>
      <c r="AO36" s="36">
        <f t="shared" si="9"/>
        <v>0</v>
      </c>
      <c r="AP36" s="6"/>
      <c r="AQ36" s="35">
        <v>0</v>
      </c>
      <c r="AR36" s="6"/>
      <c r="AS36" s="35">
        <v>0</v>
      </c>
      <c r="AT36" s="6"/>
      <c r="AU36" s="35">
        <v>0</v>
      </c>
      <c r="AV36" s="34">
        <f t="shared" si="5"/>
        <v>0</v>
      </c>
      <c r="AW36" s="36">
        <f t="shared" si="10"/>
        <v>0</v>
      </c>
      <c r="AX36" s="6"/>
      <c r="AY36" s="35">
        <v>0</v>
      </c>
      <c r="AZ36" s="6"/>
      <c r="BA36" s="35">
        <v>0</v>
      </c>
      <c r="BB36" s="6"/>
      <c r="BC36" s="35">
        <v>0</v>
      </c>
      <c r="BD36" s="34">
        <f t="shared" si="6"/>
        <v>0</v>
      </c>
      <c r="BE36" s="36">
        <f t="shared" si="11"/>
        <v>0</v>
      </c>
      <c r="BF36" s="38">
        <v>1</v>
      </c>
      <c r="BG36" s="40">
        <f t="shared" si="12"/>
        <v>300594</v>
      </c>
      <c r="BH36" s="7">
        <v>1</v>
      </c>
      <c r="BI36" s="7">
        <f t="shared" si="13"/>
        <v>330653.40000000002</v>
      </c>
      <c r="BJ36" s="7">
        <v>1</v>
      </c>
      <c r="BK36" s="7">
        <f t="shared" si="14"/>
        <v>363718.74</v>
      </c>
      <c r="BL36" s="7">
        <v>1</v>
      </c>
      <c r="BM36" s="7">
        <f t="shared" si="15"/>
        <v>400090.614</v>
      </c>
      <c r="BN36" s="1"/>
      <c r="BO36" s="1"/>
      <c r="BP36" s="1"/>
      <c r="BQ36" s="1"/>
      <c r="BR36" s="1"/>
      <c r="BS36" s="1"/>
      <c r="BT36" s="1"/>
      <c r="BU36" s="1"/>
      <c r="BV36" s="1"/>
    </row>
    <row r="37" spans="1:74" ht="27.75" customHeight="1" x14ac:dyDescent="0.25">
      <c r="A37" s="64"/>
      <c r="B37" s="64"/>
      <c r="C37" s="65"/>
      <c r="D37" s="52"/>
      <c r="E37" s="52"/>
      <c r="F37" s="52"/>
      <c r="G37" s="52"/>
      <c r="H37" s="44" t="s">
        <v>73</v>
      </c>
      <c r="I37" s="6">
        <v>153</v>
      </c>
      <c r="J37" s="6">
        <v>1</v>
      </c>
      <c r="K37" s="6">
        <v>0</v>
      </c>
      <c r="L37" s="44" t="s">
        <v>74</v>
      </c>
      <c r="M37" s="53"/>
      <c r="N37" s="17"/>
      <c r="O37" s="6"/>
      <c r="P37" s="6"/>
      <c r="Q37" s="6"/>
      <c r="R37" s="6"/>
      <c r="S37" s="6">
        <v>29100</v>
      </c>
      <c r="T37" s="6" t="s">
        <v>94</v>
      </c>
      <c r="U37" s="6">
        <v>11</v>
      </c>
      <c r="V37" s="6">
        <v>1</v>
      </c>
      <c r="W37" s="6" t="s">
        <v>77</v>
      </c>
      <c r="X37" s="6" t="s">
        <v>75</v>
      </c>
      <c r="Y37" s="6" t="s">
        <v>118</v>
      </c>
      <c r="Z37" s="6"/>
      <c r="AA37" s="35">
        <v>0</v>
      </c>
      <c r="AB37" s="6"/>
      <c r="AC37" s="35">
        <v>0</v>
      </c>
      <c r="AD37" s="6">
        <v>1</v>
      </c>
      <c r="AE37" s="35">
        <v>25000</v>
      </c>
      <c r="AF37" s="37">
        <f t="shared" si="7"/>
        <v>1</v>
      </c>
      <c r="AG37" s="36">
        <f t="shared" si="8"/>
        <v>25000</v>
      </c>
      <c r="AH37" s="6"/>
      <c r="AI37" s="35">
        <v>0</v>
      </c>
      <c r="AJ37" s="6"/>
      <c r="AK37" s="35">
        <v>0</v>
      </c>
      <c r="AL37" s="6">
        <v>1</v>
      </c>
      <c r="AM37" s="35">
        <v>25000</v>
      </c>
      <c r="AN37" s="37">
        <f t="shared" si="4"/>
        <v>1</v>
      </c>
      <c r="AO37" s="36">
        <f t="shared" si="9"/>
        <v>25000</v>
      </c>
      <c r="AP37" s="6"/>
      <c r="AQ37" s="35">
        <v>0</v>
      </c>
      <c r="AR37" s="6"/>
      <c r="AS37" s="35">
        <v>0</v>
      </c>
      <c r="AT37" s="6">
        <v>1</v>
      </c>
      <c r="AU37" s="35">
        <v>25000</v>
      </c>
      <c r="AV37" s="34">
        <f t="shared" si="5"/>
        <v>1</v>
      </c>
      <c r="AW37" s="36">
        <f t="shared" si="10"/>
        <v>25000</v>
      </c>
      <c r="AX37" s="6"/>
      <c r="AY37" s="35">
        <v>0</v>
      </c>
      <c r="AZ37" s="6"/>
      <c r="BA37" s="35">
        <v>0</v>
      </c>
      <c r="BB37" s="6">
        <v>1</v>
      </c>
      <c r="BC37" s="35">
        <v>25000</v>
      </c>
      <c r="BD37" s="34">
        <f t="shared" si="6"/>
        <v>1</v>
      </c>
      <c r="BE37" s="36">
        <f t="shared" si="11"/>
        <v>25000</v>
      </c>
      <c r="BF37" s="38">
        <v>4</v>
      </c>
      <c r="BG37" s="40">
        <f t="shared" ref="BG37:BG55" si="16">AG37+AO37+AW37+BE37</f>
        <v>100000</v>
      </c>
      <c r="BH37" s="7">
        <v>3</v>
      </c>
      <c r="BI37" s="7">
        <f>BG37*10/100+BG37</f>
        <v>110000</v>
      </c>
      <c r="BJ37" s="7">
        <v>3</v>
      </c>
      <c r="BK37" s="7">
        <f>BI37*10/100+BI37</f>
        <v>121000</v>
      </c>
      <c r="BL37" s="7">
        <v>3</v>
      </c>
      <c r="BM37" s="7">
        <f>BK37*10/100+BK37</f>
        <v>133100</v>
      </c>
      <c r="BN37" s="1"/>
      <c r="BO37" s="1"/>
      <c r="BP37" s="1"/>
      <c r="BQ37" s="1"/>
      <c r="BR37" s="1"/>
      <c r="BS37" s="1"/>
      <c r="BT37" s="1"/>
      <c r="BU37" s="1"/>
      <c r="BV37" s="1"/>
    </row>
    <row r="38" spans="1:74" ht="26.25" customHeight="1" x14ac:dyDescent="0.25">
      <c r="A38" s="64"/>
      <c r="B38" s="64"/>
      <c r="C38" s="65"/>
      <c r="D38" s="52"/>
      <c r="E38" s="52"/>
      <c r="F38" s="52"/>
      <c r="G38" s="52"/>
      <c r="H38" s="44" t="s">
        <v>73</v>
      </c>
      <c r="I38" s="6">
        <v>153</v>
      </c>
      <c r="J38" s="6">
        <v>1</v>
      </c>
      <c r="K38" s="6">
        <v>0</v>
      </c>
      <c r="L38" s="44" t="s">
        <v>74</v>
      </c>
      <c r="M38" s="53"/>
      <c r="N38" s="72"/>
      <c r="O38" s="6"/>
      <c r="P38" s="6"/>
      <c r="Q38" s="6"/>
      <c r="R38" s="6"/>
      <c r="S38" s="6">
        <v>35620</v>
      </c>
      <c r="T38" s="6" t="s">
        <v>85</v>
      </c>
      <c r="U38" s="6">
        <v>11</v>
      </c>
      <c r="V38" s="6">
        <v>1</v>
      </c>
      <c r="W38" s="6" t="s">
        <v>77</v>
      </c>
      <c r="X38" s="6" t="s">
        <v>75</v>
      </c>
      <c r="Y38" s="6" t="s">
        <v>118</v>
      </c>
      <c r="Z38" s="6"/>
      <c r="AA38" s="35">
        <v>0</v>
      </c>
      <c r="AB38" s="6"/>
      <c r="AC38" s="35">
        <v>0</v>
      </c>
      <c r="AD38" s="6">
        <v>1</v>
      </c>
      <c r="AE38" s="35">
        <v>200000</v>
      </c>
      <c r="AF38" s="37">
        <f t="shared" si="7"/>
        <v>1</v>
      </c>
      <c r="AG38" s="36">
        <f t="shared" si="8"/>
        <v>200000</v>
      </c>
      <c r="AH38" s="6">
        <v>1</v>
      </c>
      <c r="AI38" s="35">
        <v>0</v>
      </c>
      <c r="AJ38" s="6"/>
      <c r="AK38" s="35">
        <v>0</v>
      </c>
      <c r="AL38" s="6">
        <v>1</v>
      </c>
      <c r="AM38" s="35">
        <v>0</v>
      </c>
      <c r="AN38" s="37">
        <f t="shared" si="4"/>
        <v>2</v>
      </c>
      <c r="AO38" s="36">
        <f t="shared" si="9"/>
        <v>0</v>
      </c>
      <c r="AP38" s="6">
        <v>1</v>
      </c>
      <c r="AQ38" s="35">
        <v>0</v>
      </c>
      <c r="AR38" s="6"/>
      <c r="AS38" s="35">
        <v>0</v>
      </c>
      <c r="AT38" s="6"/>
      <c r="AU38" s="35">
        <v>0</v>
      </c>
      <c r="AV38" s="34">
        <f t="shared" si="5"/>
        <v>1</v>
      </c>
      <c r="AW38" s="36">
        <f t="shared" si="10"/>
        <v>0</v>
      </c>
      <c r="AX38" s="6">
        <v>1</v>
      </c>
      <c r="AY38" s="35">
        <v>0</v>
      </c>
      <c r="AZ38" s="6"/>
      <c r="BA38" s="35">
        <v>0</v>
      </c>
      <c r="BB38" s="6"/>
      <c r="BC38" s="35">
        <v>0</v>
      </c>
      <c r="BD38" s="34">
        <f t="shared" si="6"/>
        <v>1</v>
      </c>
      <c r="BE38" s="36">
        <f t="shared" si="11"/>
        <v>0</v>
      </c>
      <c r="BF38" s="38">
        <v>4</v>
      </c>
      <c r="BG38" s="40">
        <f t="shared" si="16"/>
        <v>200000</v>
      </c>
      <c r="BH38" s="7">
        <v>5</v>
      </c>
      <c r="BI38" s="7">
        <f t="shared" si="13"/>
        <v>220000</v>
      </c>
      <c r="BJ38" s="7">
        <v>5</v>
      </c>
      <c r="BK38" s="7">
        <f t="shared" si="14"/>
        <v>242000</v>
      </c>
      <c r="BL38" s="7">
        <v>5</v>
      </c>
      <c r="BM38" s="7">
        <f t="shared" si="15"/>
        <v>266200</v>
      </c>
      <c r="BN38" s="1"/>
      <c r="BO38" s="1"/>
      <c r="BP38" s="1"/>
      <c r="BQ38" s="1"/>
      <c r="BR38" s="1"/>
      <c r="BS38" s="1"/>
      <c r="BT38" s="1"/>
      <c r="BU38" s="1"/>
      <c r="BV38" s="1"/>
    </row>
    <row r="39" spans="1:74" ht="75" x14ac:dyDescent="0.25">
      <c r="A39" s="75"/>
      <c r="B39" s="75"/>
      <c r="C39" s="75"/>
      <c r="D39" s="76"/>
      <c r="E39" s="76"/>
      <c r="F39" s="76"/>
      <c r="G39" s="76"/>
      <c r="H39" s="71" t="s">
        <v>73</v>
      </c>
      <c r="I39" s="54">
        <v>153</v>
      </c>
      <c r="J39" s="54">
        <v>1</v>
      </c>
      <c r="K39" s="54">
        <v>0</v>
      </c>
      <c r="L39" s="71" t="s">
        <v>74</v>
      </c>
      <c r="M39" s="117">
        <v>4</v>
      </c>
      <c r="N39" s="76" t="s">
        <v>185</v>
      </c>
      <c r="O39" s="54">
        <v>154</v>
      </c>
      <c r="P39" s="54" t="s">
        <v>111</v>
      </c>
      <c r="Q39" s="54">
        <v>10</v>
      </c>
      <c r="R39" s="54" t="s">
        <v>88</v>
      </c>
      <c r="S39" s="54">
        <v>20000</v>
      </c>
      <c r="T39" s="54" t="s">
        <v>117</v>
      </c>
      <c r="U39" s="74">
        <v>11</v>
      </c>
      <c r="V39" s="74">
        <v>1</v>
      </c>
      <c r="W39" s="74" t="s">
        <v>92</v>
      </c>
      <c r="X39" s="74" t="s">
        <v>75</v>
      </c>
      <c r="Y39" s="54" t="s">
        <v>80</v>
      </c>
      <c r="Z39" s="54"/>
      <c r="AA39" s="56">
        <v>0</v>
      </c>
      <c r="AB39" s="54"/>
      <c r="AC39" s="56">
        <v>0</v>
      </c>
      <c r="AD39" s="54">
        <v>1</v>
      </c>
      <c r="AE39" s="56">
        <f>AE40</f>
        <v>7000</v>
      </c>
      <c r="AF39" s="118">
        <f t="shared" si="7"/>
        <v>1</v>
      </c>
      <c r="AG39" s="119">
        <f>AA39+AC39+AE39</f>
        <v>7000</v>
      </c>
      <c r="AH39" s="54">
        <v>1</v>
      </c>
      <c r="AI39" s="56">
        <f>AI40</f>
        <v>7000</v>
      </c>
      <c r="AJ39" s="54">
        <v>1</v>
      </c>
      <c r="AK39" s="56">
        <f>AK40</f>
        <v>7000</v>
      </c>
      <c r="AL39" s="54">
        <v>1</v>
      </c>
      <c r="AM39" s="56">
        <f>AM40</f>
        <v>7000</v>
      </c>
      <c r="AN39" s="57">
        <f t="shared" si="4"/>
        <v>3</v>
      </c>
      <c r="AO39" s="58">
        <f>AI39+AK39+AM39</f>
        <v>21000</v>
      </c>
      <c r="AP39" s="54">
        <v>1</v>
      </c>
      <c r="AQ39" s="56">
        <f>AQ40</f>
        <v>7000</v>
      </c>
      <c r="AR39" s="54">
        <v>1</v>
      </c>
      <c r="AS39" s="56">
        <f>AS40</f>
        <v>7000</v>
      </c>
      <c r="AT39" s="54">
        <v>1</v>
      </c>
      <c r="AU39" s="56">
        <f>AU40</f>
        <v>7000</v>
      </c>
      <c r="AV39" s="54">
        <f t="shared" si="5"/>
        <v>3</v>
      </c>
      <c r="AW39" s="58">
        <f>AQ39+AS39+AU39</f>
        <v>21000</v>
      </c>
      <c r="AX39" s="54">
        <v>1</v>
      </c>
      <c r="AY39" s="56">
        <f>AY40</f>
        <v>7000</v>
      </c>
      <c r="AZ39" s="54">
        <v>1</v>
      </c>
      <c r="BA39" s="56">
        <f>BA40</f>
        <v>7000</v>
      </c>
      <c r="BB39" s="54">
        <v>1</v>
      </c>
      <c r="BC39" s="56">
        <f>BC40</f>
        <v>7000</v>
      </c>
      <c r="BD39" s="54">
        <f>AX39+AZ39+BB39</f>
        <v>3</v>
      </c>
      <c r="BE39" s="58">
        <f>AY39+BA39+BC39</f>
        <v>21000</v>
      </c>
      <c r="BF39" s="59">
        <f>BD39+AV39+AN39+AF39</f>
        <v>10</v>
      </c>
      <c r="BG39" s="60">
        <f>BE39+AW39+AO39+AG39</f>
        <v>70000</v>
      </c>
      <c r="BH39" s="59"/>
      <c r="BI39" s="59"/>
      <c r="BJ39" s="59"/>
      <c r="BK39" s="59"/>
      <c r="BL39" s="59"/>
      <c r="BM39" s="59"/>
      <c r="BN39" s="1"/>
      <c r="BO39" s="1"/>
      <c r="BP39" s="1"/>
      <c r="BQ39" s="1"/>
      <c r="BR39" s="1"/>
      <c r="BS39" s="1"/>
      <c r="BT39" s="1"/>
      <c r="BU39" s="1"/>
      <c r="BV39" s="1"/>
    </row>
    <row r="40" spans="1:74" ht="30" x14ac:dyDescent="0.25">
      <c r="A40" s="77"/>
      <c r="B40" s="77"/>
      <c r="C40" s="43"/>
      <c r="D40" s="17"/>
      <c r="E40" s="17"/>
      <c r="F40" s="17"/>
      <c r="G40" s="17"/>
      <c r="H40" s="44" t="s">
        <v>73</v>
      </c>
      <c r="I40" s="6">
        <v>153</v>
      </c>
      <c r="J40" s="6">
        <v>1</v>
      </c>
      <c r="K40" s="6">
        <v>0</v>
      </c>
      <c r="L40" s="44" t="s">
        <v>74</v>
      </c>
      <c r="M40" s="73"/>
      <c r="N40" s="72"/>
      <c r="O40" s="6"/>
      <c r="P40" s="6"/>
      <c r="Q40" s="6"/>
      <c r="R40" s="6"/>
      <c r="S40" s="6">
        <v>29100</v>
      </c>
      <c r="T40" s="6" t="s">
        <v>94</v>
      </c>
      <c r="U40" s="6">
        <v>11</v>
      </c>
      <c r="V40" s="6">
        <v>1</v>
      </c>
      <c r="W40" s="6" t="s">
        <v>92</v>
      </c>
      <c r="X40" s="6" t="s">
        <v>75</v>
      </c>
      <c r="Y40" s="6" t="s">
        <v>80</v>
      </c>
      <c r="Z40" s="6"/>
      <c r="AA40" s="35">
        <v>0</v>
      </c>
      <c r="AB40" s="6"/>
      <c r="AC40" s="35">
        <v>0</v>
      </c>
      <c r="AD40" s="6">
        <v>1</v>
      </c>
      <c r="AE40" s="35">
        <v>7000</v>
      </c>
      <c r="AF40" s="37"/>
      <c r="AG40" s="36">
        <f>AA40+AC40+AE40</f>
        <v>7000</v>
      </c>
      <c r="AH40" s="6">
        <v>1</v>
      </c>
      <c r="AI40" s="35">
        <v>7000</v>
      </c>
      <c r="AJ40" s="6">
        <v>1</v>
      </c>
      <c r="AK40" s="35">
        <v>7000</v>
      </c>
      <c r="AL40" s="6">
        <v>1</v>
      </c>
      <c r="AM40" s="35">
        <v>7000</v>
      </c>
      <c r="AN40" s="37"/>
      <c r="AO40" s="36">
        <f>AI40+AK40+AM40</f>
        <v>21000</v>
      </c>
      <c r="AP40" s="6">
        <v>1</v>
      </c>
      <c r="AQ40" s="35">
        <v>7000</v>
      </c>
      <c r="AR40" s="6">
        <v>1</v>
      </c>
      <c r="AS40" s="35">
        <v>7000</v>
      </c>
      <c r="AT40" s="6">
        <v>1</v>
      </c>
      <c r="AU40" s="35">
        <v>7000</v>
      </c>
      <c r="AV40" s="34"/>
      <c r="AW40" s="36">
        <f>AQ40+AS40+AU40</f>
        <v>21000</v>
      </c>
      <c r="AX40" s="6">
        <v>1</v>
      </c>
      <c r="AY40" s="35">
        <v>7000</v>
      </c>
      <c r="AZ40" s="6">
        <v>1</v>
      </c>
      <c r="BA40" s="35">
        <v>7000</v>
      </c>
      <c r="BB40" s="6">
        <v>1</v>
      </c>
      <c r="BC40" s="35">
        <v>7000</v>
      </c>
      <c r="BD40" s="34"/>
      <c r="BE40" s="36">
        <f>AY40+BA40+BC40</f>
        <v>21000</v>
      </c>
      <c r="BF40" s="38"/>
      <c r="BG40" s="40">
        <f>BE40+AW40+AO40+AG40</f>
        <v>70000</v>
      </c>
      <c r="BH40" s="7"/>
      <c r="BI40" s="7"/>
      <c r="BJ40" s="7"/>
      <c r="BK40" s="7"/>
      <c r="BL40" s="7"/>
      <c r="BM40" s="7"/>
      <c r="BN40" s="1"/>
      <c r="BO40" s="1"/>
      <c r="BP40" s="1"/>
      <c r="BQ40" s="1"/>
      <c r="BR40" s="1"/>
      <c r="BS40" s="1"/>
      <c r="BT40" s="1"/>
      <c r="BU40" s="1"/>
      <c r="BV40" s="1"/>
    </row>
    <row r="41" spans="1:74" ht="45" x14ac:dyDescent="0.25">
      <c r="A41" s="75"/>
      <c r="B41" s="75"/>
      <c r="C41" s="75"/>
      <c r="D41" s="76"/>
      <c r="E41" s="76"/>
      <c r="F41" s="76"/>
      <c r="G41" s="76"/>
      <c r="H41" s="71" t="s">
        <v>73</v>
      </c>
      <c r="I41" s="54">
        <v>153</v>
      </c>
      <c r="J41" s="54">
        <v>1</v>
      </c>
      <c r="K41" s="54">
        <v>0</v>
      </c>
      <c r="L41" s="71" t="s">
        <v>74</v>
      </c>
      <c r="M41" s="116" t="s">
        <v>120</v>
      </c>
      <c r="N41" s="108" t="s">
        <v>104</v>
      </c>
      <c r="O41" s="54">
        <v>23</v>
      </c>
      <c r="P41" s="54" t="s">
        <v>121</v>
      </c>
      <c r="Q41" s="54">
        <v>3</v>
      </c>
      <c r="R41" s="54" t="s">
        <v>88</v>
      </c>
      <c r="S41" s="54">
        <v>20000</v>
      </c>
      <c r="T41" s="54" t="s">
        <v>117</v>
      </c>
      <c r="U41" s="74">
        <v>11</v>
      </c>
      <c r="V41" s="74">
        <v>1</v>
      </c>
      <c r="W41" s="74" t="s">
        <v>92</v>
      </c>
      <c r="X41" s="74" t="s">
        <v>75</v>
      </c>
      <c r="Y41" s="54" t="s">
        <v>80</v>
      </c>
      <c r="Z41" s="54"/>
      <c r="AA41" s="56">
        <f>AA42+AA43</f>
        <v>0</v>
      </c>
      <c r="AB41" s="54"/>
      <c r="AC41" s="56">
        <f>AC42+AC43</f>
        <v>0</v>
      </c>
      <c r="AD41" s="54">
        <v>1</v>
      </c>
      <c r="AE41" s="56">
        <f>AE42+AE43</f>
        <v>374200</v>
      </c>
      <c r="AF41" s="118">
        <f t="shared" si="7"/>
        <v>1</v>
      </c>
      <c r="AG41" s="119">
        <f>AA41+AC41+AE41</f>
        <v>374200</v>
      </c>
      <c r="AH41" s="54"/>
      <c r="AI41" s="56">
        <f>AI42+AI43</f>
        <v>0</v>
      </c>
      <c r="AJ41" s="54"/>
      <c r="AK41" s="56">
        <f>AK42+AK43</f>
        <v>0</v>
      </c>
      <c r="AL41" s="54"/>
      <c r="AM41" s="56">
        <f>AM42+AM43</f>
        <v>0</v>
      </c>
      <c r="AN41" s="57">
        <f t="shared" si="4"/>
        <v>0</v>
      </c>
      <c r="AO41" s="58">
        <f>AI41+AK41+AM41</f>
        <v>0</v>
      </c>
      <c r="AP41" s="54"/>
      <c r="AQ41" s="56">
        <f>AQ42+AQ43</f>
        <v>0</v>
      </c>
      <c r="AR41" s="54"/>
      <c r="AS41" s="56">
        <f>AS42+AS43</f>
        <v>0</v>
      </c>
      <c r="AT41" s="54"/>
      <c r="AU41" s="56">
        <f>AU42+AU43</f>
        <v>0</v>
      </c>
      <c r="AV41" s="54">
        <f t="shared" si="5"/>
        <v>0</v>
      </c>
      <c r="AW41" s="58">
        <f>AQ41+AS41+AU41</f>
        <v>0</v>
      </c>
      <c r="AX41" s="54"/>
      <c r="AY41" s="56">
        <f>AY42+AY43</f>
        <v>0</v>
      </c>
      <c r="AZ41" s="54"/>
      <c r="BA41" s="56">
        <f>BA42+BA43</f>
        <v>0</v>
      </c>
      <c r="BB41" s="54"/>
      <c r="BC41" s="56">
        <f>BC42+BC43</f>
        <v>0</v>
      </c>
      <c r="BD41" s="54">
        <f t="shared" si="6"/>
        <v>0</v>
      </c>
      <c r="BE41" s="58">
        <f>AY41+BA41+BC41</f>
        <v>0</v>
      </c>
      <c r="BF41" s="59">
        <v>4</v>
      </c>
      <c r="BG41" s="60">
        <f>AG41+AO41+AW41+BE41</f>
        <v>374200</v>
      </c>
      <c r="BH41" s="59"/>
      <c r="BI41" s="59">
        <f t="shared" si="13"/>
        <v>411620</v>
      </c>
      <c r="BJ41" s="59"/>
      <c r="BK41" s="59">
        <f t="shared" si="14"/>
        <v>452782</v>
      </c>
      <c r="BL41" s="59"/>
      <c r="BM41" s="59">
        <f t="shared" si="15"/>
        <v>498060.2</v>
      </c>
      <c r="BN41" s="1"/>
      <c r="BO41" s="1"/>
      <c r="BP41" s="1"/>
      <c r="BQ41" s="1"/>
      <c r="BR41" s="1"/>
      <c r="BS41" s="1"/>
      <c r="BT41" s="1"/>
      <c r="BU41" s="1"/>
      <c r="BV41" s="1"/>
    </row>
    <row r="42" spans="1:74" ht="30" x14ac:dyDescent="0.25">
      <c r="A42" s="77"/>
      <c r="B42" s="77"/>
      <c r="C42" s="43"/>
      <c r="D42" s="17"/>
      <c r="E42" s="17"/>
      <c r="F42" s="17"/>
      <c r="G42" s="17"/>
      <c r="H42" s="44" t="s">
        <v>73</v>
      </c>
      <c r="I42" s="6">
        <v>153</v>
      </c>
      <c r="J42" s="6">
        <v>1</v>
      </c>
      <c r="K42" s="6">
        <v>0</v>
      </c>
      <c r="L42" s="44" t="s">
        <v>74</v>
      </c>
      <c r="M42" s="50"/>
      <c r="N42" s="109"/>
      <c r="O42" s="6"/>
      <c r="P42" s="6"/>
      <c r="Q42" s="6"/>
      <c r="R42" s="6"/>
      <c r="S42" s="6">
        <v>26220</v>
      </c>
      <c r="T42" s="6" t="s">
        <v>91</v>
      </c>
      <c r="U42" s="6">
        <v>11</v>
      </c>
      <c r="V42" s="6">
        <v>1</v>
      </c>
      <c r="W42" s="6" t="s">
        <v>92</v>
      </c>
      <c r="X42" s="6" t="s">
        <v>75</v>
      </c>
      <c r="Y42" s="6" t="s">
        <v>80</v>
      </c>
      <c r="Z42" s="6"/>
      <c r="AA42" s="35">
        <v>0</v>
      </c>
      <c r="AB42" s="6"/>
      <c r="AC42" s="35">
        <v>0</v>
      </c>
      <c r="AD42" s="6">
        <v>1</v>
      </c>
      <c r="AE42" s="35">
        <v>300000</v>
      </c>
      <c r="AF42" s="37"/>
      <c r="AG42" s="36"/>
      <c r="AH42" s="6"/>
      <c r="AI42" s="35">
        <v>0</v>
      </c>
      <c r="AJ42" s="6"/>
      <c r="AK42" s="35">
        <v>0</v>
      </c>
      <c r="AL42" s="6"/>
      <c r="AM42" s="35">
        <v>0</v>
      </c>
      <c r="AN42" s="37"/>
      <c r="AO42" s="36"/>
      <c r="AP42" s="6"/>
      <c r="AQ42" s="35">
        <v>0</v>
      </c>
      <c r="AR42" s="6"/>
      <c r="AS42" s="35">
        <v>0</v>
      </c>
      <c r="AT42" s="6"/>
      <c r="AU42" s="35">
        <v>0</v>
      </c>
      <c r="AV42" s="34"/>
      <c r="AW42" s="36"/>
      <c r="AX42" s="6"/>
      <c r="AY42" s="35">
        <v>0</v>
      </c>
      <c r="AZ42" s="6"/>
      <c r="BA42" s="35">
        <v>0</v>
      </c>
      <c r="BB42" s="6"/>
      <c r="BC42" s="35">
        <v>0</v>
      </c>
      <c r="BD42" s="34"/>
      <c r="BE42" s="36">
        <f>AY42+BA42+BC42</f>
        <v>0</v>
      </c>
      <c r="BF42" s="38"/>
      <c r="BG42" s="40">
        <f>BE42+AW42+AO42+AG42</f>
        <v>0</v>
      </c>
      <c r="BH42" s="7"/>
      <c r="BI42" s="7"/>
      <c r="BJ42" s="7"/>
      <c r="BK42" s="7"/>
      <c r="BL42" s="7"/>
      <c r="BM42" s="7"/>
      <c r="BN42" s="1"/>
      <c r="BO42" s="1"/>
      <c r="BP42" s="1"/>
      <c r="BQ42" s="1"/>
      <c r="BR42" s="1"/>
      <c r="BS42" s="1"/>
      <c r="BT42" s="1"/>
      <c r="BU42" s="1"/>
      <c r="BV42" s="1"/>
    </row>
    <row r="43" spans="1:74" ht="30" x14ac:dyDescent="0.25">
      <c r="A43" s="77"/>
      <c r="B43" s="77"/>
      <c r="C43" s="43"/>
      <c r="D43" s="17"/>
      <c r="E43" s="17"/>
      <c r="F43" s="17"/>
      <c r="G43" s="17"/>
      <c r="H43" s="44" t="s">
        <v>73</v>
      </c>
      <c r="I43" s="6">
        <v>153</v>
      </c>
      <c r="J43" s="6">
        <v>1</v>
      </c>
      <c r="K43" s="6">
        <v>0</v>
      </c>
      <c r="L43" s="44" t="s">
        <v>74</v>
      </c>
      <c r="M43" s="61"/>
      <c r="N43" s="17"/>
      <c r="O43" s="6"/>
      <c r="P43" s="6"/>
      <c r="Q43" s="6"/>
      <c r="R43" s="6"/>
      <c r="S43" s="6">
        <v>26120</v>
      </c>
      <c r="T43" s="6" t="s">
        <v>90</v>
      </c>
      <c r="U43" s="6">
        <v>11</v>
      </c>
      <c r="V43" s="6">
        <v>1</v>
      </c>
      <c r="W43" s="6" t="s">
        <v>92</v>
      </c>
      <c r="X43" s="6" t="s">
        <v>75</v>
      </c>
      <c r="Y43" s="6" t="s">
        <v>80</v>
      </c>
      <c r="Z43" s="6"/>
      <c r="AA43" s="35">
        <v>0</v>
      </c>
      <c r="AB43" s="6"/>
      <c r="AC43" s="35">
        <v>0</v>
      </c>
      <c r="AD43" s="6">
        <v>1</v>
      </c>
      <c r="AE43" s="35">
        <v>74200</v>
      </c>
      <c r="AF43" s="37">
        <f t="shared" si="7"/>
        <v>1</v>
      </c>
      <c r="AG43" s="36">
        <f>AA43+AC43+AE4</f>
        <v>0</v>
      </c>
      <c r="AH43" s="6"/>
      <c r="AI43" s="35">
        <v>0</v>
      </c>
      <c r="AJ43" s="6"/>
      <c r="AK43" s="35">
        <v>0</v>
      </c>
      <c r="AL43" s="6"/>
      <c r="AM43" s="35">
        <v>0</v>
      </c>
      <c r="AN43" s="37">
        <f t="shared" si="4"/>
        <v>0</v>
      </c>
      <c r="AO43" s="36">
        <f>AI43+AK43+AM43</f>
        <v>0</v>
      </c>
      <c r="AP43" s="6"/>
      <c r="AQ43" s="35">
        <v>0</v>
      </c>
      <c r="AR43" s="6"/>
      <c r="AS43" s="35">
        <v>0</v>
      </c>
      <c r="AT43" s="6"/>
      <c r="AU43" s="35">
        <v>0</v>
      </c>
      <c r="AV43" s="34">
        <f t="shared" si="5"/>
        <v>0</v>
      </c>
      <c r="AW43" s="36">
        <f>AQ43+AS43+AU43</f>
        <v>0</v>
      </c>
      <c r="AX43" s="6"/>
      <c r="AY43" s="35">
        <v>0</v>
      </c>
      <c r="AZ43" s="6"/>
      <c r="BA43" s="35">
        <v>0</v>
      </c>
      <c r="BB43" s="6"/>
      <c r="BC43" s="35">
        <v>0</v>
      </c>
      <c r="BD43" s="34">
        <f t="shared" si="6"/>
        <v>0</v>
      </c>
      <c r="BE43" s="36">
        <f>AY43+BA43+BC43</f>
        <v>0</v>
      </c>
      <c r="BF43" s="38">
        <v>4</v>
      </c>
      <c r="BG43" s="40">
        <f>BE43+AW43+AO43+AG43</f>
        <v>0</v>
      </c>
      <c r="BH43" s="7"/>
      <c r="BI43" s="7">
        <f t="shared" si="13"/>
        <v>0</v>
      </c>
      <c r="BJ43" s="7"/>
      <c r="BK43" s="7">
        <f t="shared" si="14"/>
        <v>0</v>
      </c>
      <c r="BL43" s="7"/>
      <c r="BM43" s="7">
        <f t="shared" si="15"/>
        <v>0</v>
      </c>
      <c r="BN43" s="1"/>
      <c r="BO43" s="1"/>
      <c r="BP43" s="1"/>
      <c r="BQ43" s="1"/>
      <c r="BR43" s="1"/>
      <c r="BS43" s="1"/>
      <c r="BT43" s="1"/>
      <c r="BU43" s="1"/>
      <c r="BV43" s="1"/>
    </row>
    <row r="44" spans="1:74" ht="45" x14ac:dyDescent="0.25">
      <c r="A44" s="75"/>
      <c r="B44" s="75"/>
      <c r="C44" s="75"/>
      <c r="D44" s="76"/>
      <c r="E44" s="76"/>
      <c r="F44" s="76"/>
      <c r="G44" s="76"/>
      <c r="H44" s="71" t="s">
        <v>73</v>
      </c>
      <c r="I44" s="54">
        <v>153</v>
      </c>
      <c r="J44" s="54">
        <v>1</v>
      </c>
      <c r="K44" s="54">
        <v>0</v>
      </c>
      <c r="L44" s="71" t="s">
        <v>74</v>
      </c>
      <c r="M44" s="120" t="s">
        <v>122</v>
      </c>
      <c r="N44" s="76" t="s">
        <v>194</v>
      </c>
      <c r="O44" s="54">
        <v>104</v>
      </c>
      <c r="P44" s="54" t="s">
        <v>123</v>
      </c>
      <c r="Q44" s="54">
        <v>1</v>
      </c>
      <c r="R44" s="54" t="s">
        <v>89</v>
      </c>
      <c r="S44" s="54" t="s">
        <v>167</v>
      </c>
      <c r="T44" s="54" t="s">
        <v>168</v>
      </c>
      <c r="U44" s="54"/>
      <c r="V44" s="54"/>
      <c r="W44" s="54"/>
      <c r="X44" s="54" t="s">
        <v>75</v>
      </c>
      <c r="Y44" s="54" t="s">
        <v>112</v>
      </c>
      <c r="Z44" s="54"/>
      <c r="AA44" s="56">
        <f>SUM(AA45:AA60)</f>
        <v>0</v>
      </c>
      <c r="AB44" s="54"/>
      <c r="AC44" s="56">
        <f>SUM(AC45:AC60)</f>
        <v>0</v>
      </c>
      <c r="AD44" s="54"/>
      <c r="AE44" s="56">
        <f>SUM(AE45:AE60)</f>
        <v>985206</v>
      </c>
      <c r="AF44" s="118"/>
      <c r="AG44" s="119">
        <f>AA44+AC44+AE44</f>
        <v>985206</v>
      </c>
      <c r="AH44" s="54"/>
      <c r="AI44" s="56">
        <f>SUM(AI45:AI57)</f>
        <v>0</v>
      </c>
      <c r="AJ44" s="54"/>
      <c r="AK44" s="56">
        <f>SUM(AK45:AK57)</f>
        <v>0</v>
      </c>
      <c r="AL44" s="54"/>
      <c r="AM44" s="56">
        <f>SUM(AM45:AM57)</f>
        <v>0</v>
      </c>
      <c r="AN44" s="57"/>
      <c r="AO44" s="58">
        <f>AI44+AK44+AM44</f>
        <v>0</v>
      </c>
      <c r="AP44" s="54"/>
      <c r="AQ44" s="56">
        <f>SUM(AQ45:AQ57)</f>
        <v>0</v>
      </c>
      <c r="AR44" s="54"/>
      <c r="AS44" s="56">
        <f>SUM(AS45:AS57)</f>
        <v>0</v>
      </c>
      <c r="AT44" s="54"/>
      <c r="AU44" s="56">
        <f>SUM(AU45:AU57)</f>
        <v>0</v>
      </c>
      <c r="AV44" s="54"/>
      <c r="AW44" s="58">
        <f>AQ44+AS44+AU44</f>
        <v>0</v>
      </c>
      <c r="AX44" s="54"/>
      <c r="AY44" s="56">
        <f>SUM(AY45:AY57)</f>
        <v>0</v>
      </c>
      <c r="AZ44" s="54"/>
      <c r="BA44" s="56">
        <f>SUM(BA45:BA57)</f>
        <v>0</v>
      </c>
      <c r="BB44" s="54"/>
      <c r="BC44" s="56">
        <f>SUM(BC47:BC57)</f>
        <v>0</v>
      </c>
      <c r="BD44" s="54"/>
      <c r="BE44" s="58">
        <f>AY44+BA44+BC44</f>
        <v>0</v>
      </c>
      <c r="BF44" s="59"/>
      <c r="BG44" s="60">
        <f>AG44+AO44+AW44+BE44</f>
        <v>985206</v>
      </c>
      <c r="BH44" s="59"/>
      <c r="BI44" s="59"/>
      <c r="BJ44" s="59"/>
      <c r="BK44" s="59"/>
      <c r="BL44" s="59"/>
      <c r="BM44" s="59"/>
      <c r="BN44" s="1"/>
      <c r="BO44" s="1"/>
      <c r="BP44" s="1"/>
      <c r="BQ44" s="1"/>
      <c r="BR44" s="1"/>
      <c r="BS44" s="1"/>
      <c r="BT44" s="1"/>
      <c r="BU44" s="1"/>
      <c r="BV44" s="1"/>
    </row>
    <row r="45" spans="1:74" ht="30" x14ac:dyDescent="0.25">
      <c r="A45" s="64"/>
      <c r="B45" s="64"/>
      <c r="C45" s="65"/>
      <c r="D45" s="52"/>
      <c r="E45" s="52"/>
      <c r="F45" s="52"/>
      <c r="G45" s="52"/>
      <c r="H45" s="44" t="s">
        <v>73</v>
      </c>
      <c r="I45" s="6">
        <v>153</v>
      </c>
      <c r="J45" s="6">
        <v>1</v>
      </c>
      <c r="K45" s="6">
        <v>0</v>
      </c>
      <c r="L45" s="44" t="s">
        <v>74</v>
      </c>
      <c r="M45" s="53"/>
      <c r="N45" s="17" t="s">
        <v>113</v>
      </c>
      <c r="O45" s="6"/>
      <c r="P45" s="6"/>
      <c r="Q45" s="6"/>
      <c r="R45" s="6"/>
      <c r="S45" s="6">
        <v>31110</v>
      </c>
      <c r="T45" s="6" t="s">
        <v>82</v>
      </c>
      <c r="U45" s="6">
        <v>11</v>
      </c>
      <c r="V45" s="6">
        <v>1</v>
      </c>
      <c r="W45" s="6" t="s">
        <v>92</v>
      </c>
      <c r="X45" s="6" t="s">
        <v>75</v>
      </c>
      <c r="Y45" s="6" t="s">
        <v>80</v>
      </c>
      <c r="Z45" s="6"/>
      <c r="AA45" s="35">
        <v>0</v>
      </c>
      <c r="AB45" s="6"/>
      <c r="AC45" s="35">
        <v>0</v>
      </c>
      <c r="AD45" s="6">
        <v>1</v>
      </c>
      <c r="AE45" s="35">
        <v>100000</v>
      </c>
      <c r="AF45" s="37">
        <f t="shared" si="7"/>
        <v>1</v>
      </c>
      <c r="AG45" s="36">
        <f t="shared" si="8"/>
        <v>100000</v>
      </c>
      <c r="AH45" s="6"/>
      <c r="AI45" s="35">
        <v>0</v>
      </c>
      <c r="AJ45" s="6"/>
      <c r="AK45" s="35">
        <v>0</v>
      </c>
      <c r="AL45" s="6"/>
      <c r="AM45" s="35">
        <v>0</v>
      </c>
      <c r="AN45" s="37">
        <f t="shared" si="4"/>
        <v>0</v>
      </c>
      <c r="AO45" s="36">
        <f t="shared" si="9"/>
        <v>0</v>
      </c>
      <c r="AP45" s="6"/>
      <c r="AQ45" s="35">
        <v>0</v>
      </c>
      <c r="AR45" s="6"/>
      <c r="AS45" s="35">
        <v>0</v>
      </c>
      <c r="AT45" s="6"/>
      <c r="AU45" s="35">
        <v>0</v>
      </c>
      <c r="AV45" s="34">
        <f t="shared" si="5"/>
        <v>0</v>
      </c>
      <c r="AW45" s="36">
        <f t="shared" si="10"/>
        <v>0</v>
      </c>
      <c r="AX45" s="6"/>
      <c r="AY45" s="35">
        <v>0</v>
      </c>
      <c r="AZ45" s="6"/>
      <c r="BA45" s="35">
        <v>0</v>
      </c>
      <c r="BB45" s="6"/>
      <c r="BC45" s="35">
        <v>0</v>
      </c>
      <c r="BD45" s="34">
        <f t="shared" si="6"/>
        <v>0</v>
      </c>
      <c r="BE45" s="36">
        <f t="shared" si="11"/>
        <v>0</v>
      </c>
      <c r="BF45" s="38">
        <v>4</v>
      </c>
      <c r="BG45" s="40">
        <f t="shared" si="16"/>
        <v>100000</v>
      </c>
      <c r="BH45" s="7">
        <v>4</v>
      </c>
      <c r="BI45" s="7">
        <f t="shared" si="13"/>
        <v>110000</v>
      </c>
      <c r="BJ45" s="7">
        <v>4</v>
      </c>
      <c r="BK45" s="7">
        <f t="shared" si="14"/>
        <v>121000</v>
      </c>
      <c r="BL45" s="7">
        <v>4</v>
      </c>
      <c r="BM45" s="7">
        <f t="shared" si="15"/>
        <v>133100</v>
      </c>
      <c r="BN45" s="1"/>
      <c r="BO45" s="1"/>
      <c r="BP45" s="1"/>
      <c r="BQ45" s="1"/>
      <c r="BR45" s="1"/>
      <c r="BS45" s="1"/>
      <c r="BT45" s="1"/>
      <c r="BU45" s="1"/>
      <c r="BV45" s="1"/>
    </row>
    <row r="46" spans="1:74" ht="30" x14ac:dyDescent="0.25">
      <c r="A46" s="64"/>
      <c r="B46" s="64"/>
      <c r="C46" s="65"/>
      <c r="D46" s="52"/>
      <c r="E46" s="52"/>
      <c r="F46" s="52"/>
      <c r="G46" s="52"/>
      <c r="H46" s="44" t="s">
        <v>73</v>
      </c>
      <c r="I46" s="6">
        <v>153</v>
      </c>
      <c r="J46" s="6">
        <v>1</v>
      </c>
      <c r="K46" s="6">
        <v>0</v>
      </c>
      <c r="L46" s="44" t="s">
        <v>74</v>
      </c>
      <c r="M46" s="53"/>
      <c r="N46" s="17"/>
      <c r="O46" s="6"/>
      <c r="P46" s="6"/>
      <c r="Q46" s="6"/>
      <c r="R46" s="6"/>
      <c r="S46" s="6">
        <v>32310</v>
      </c>
      <c r="T46" s="6" t="s">
        <v>95</v>
      </c>
      <c r="U46" s="6">
        <v>11</v>
      </c>
      <c r="V46" s="6">
        <v>1</v>
      </c>
      <c r="W46" s="6" t="s">
        <v>92</v>
      </c>
      <c r="X46" s="6" t="s">
        <v>75</v>
      </c>
      <c r="Y46" s="6" t="s">
        <v>80</v>
      </c>
      <c r="Z46" s="6"/>
      <c r="AA46" s="35">
        <v>0</v>
      </c>
      <c r="AB46" s="6"/>
      <c r="AC46" s="35">
        <v>0</v>
      </c>
      <c r="AD46" s="6">
        <v>1</v>
      </c>
      <c r="AE46" s="35">
        <v>60000</v>
      </c>
      <c r="AF46" s="37">
        <f t="shared" si="7"/>
        <v>1</v>
      </c>
      <c r="AG46" s="36">
        <f t="shared" si="8"/>
        <v>60000</v>
      </c>
      <c r="AH46" s="6"/>
      <c r="AI46" s="35">
        <v>0</v>
      </c>
      <c r="AJ46" s="6"/>
      <c r="AK46" s="35">
        <v>0</v>
      </c>
      <c r="AL46" s="6"/>
      <c r="AM46" s="35">
        <v>0</v>
      </c>
      <c r="AN46" s="37">
        <f t="shared" si="4"/>
        <v>0</v>
      </c>
      <c r="AO46" s="36">
        <f t="shared" si="9"/>
        <v>0</v>
      </c>
      <c r="AP46" s="6"/>
      <c r="AQ46" s="35">
        <v>0</v>
      </c>
      <c r="AR46" s="6"/>
      <c r="AS46" s="35">
        <v>0</v>
      </c>
      <c r="AT46" s="6"/>
      <c r="AU46" s="35">
        <v>0</v>
      </c>
      <c r="AV46" s="34">
        <f t="shared" si="5"/>
        <v>0</v>
      </c>
      <c r="AW46" s="36">
        <f>AQ46+AS46+AU46</f>
        <v>0</v>
      </c>
      <c r="AX46" s="6"/>
      <c r="AY46" s="35">
        <v>0</v>
      </c>
      <c r="AZ46" s="6"/>
      <c r="BA46" s="35">
        <v>0</v>
      </c>
      <c r="BB46" s="6"/>
      <c r="BC46" s="35">
        <v>0</v>
      </c>
      <c r="BD46" s="34">
        <f t="shared" si="6"/>
        <v>0</v>
      </c>
      <c r="BE46" s="36">
        <f t="shared" si="11"/>
        <v>0</v>
      </c>
      <c r="BF46" s="38">
        <v>4</v>
      </c>
      <c r="BG46" s="40">
        <f t="shared" si="16"/>
        <v>60000</v>
      </c>
      <c r="BH46" s="7">
        <v>1</v>
      </c>
      <c r="BI46" s="7">
        <f>BG46*10/100+BG46</f>
        <v>66000</v>
      </c>
      <c r="BJ46" s="7">
        <v>1</v>
      </c>
      <c r="BK46" s="7">
        <f>BI46*10/100+BI46</f>
        <v>72600</v>
      </c>
      <c r="BL46" s="7">
        <v>1</v>
      </c>
      <c r="BM46" s="7">
        <f>BK46*10/100+BK46</f>
        <v>79860</v>
      </c>
      <c r="BN46" s="1"/>
      <c r="BO46" s="1"/>
      <c r="BP46" s="1"/>
      <c r="BQ46" s="1"/>
      <c r="BR46" s="1"/>
      <c r="BS46" s="1"/>
      <c r="BT46" s="1"/>
      <c r="BU46" s="1"/>
      <c r="BV46" s="1"/>
    </row>
    <row r="47" spans="1:74" ht="30" x14ac:dyDescent="0.25">
      <c r="A47" s="64"/>
      <c r="B47" s="64"/>
      <c r="C47" s="65"/>
      <c r="D47" s="52"/>
      <c r="E47" s="52"/>
      <c r="F47" s="52"/>
      <c r="G47" s="52"/>
      <c r="H47" s="44" t="s">
        <v>73</v>
      </c>
      <c r="I47" s="6">
        <v>153</v>
      </c>
      <c r="J47" s="6">
        <v>1</v>
      </c>
      <c r="K47" s="6">
        <v>0</v>
      </c>
      <c r="L47" s="44" t="s">
        <v>74</v>
      </c>
      <c r="M47" s="53"/>
      <c r="N47" s="17"/>
      <c r="O47" s="6"/>
      <c r="P47" s="6"/>
      <c r="Q47" s="6"/>
      <c r="R47" s="6"/>
      <c r="S47" s="6">
        <v>33100</v>
      </c>
      <c r="T47" s="6" t="s">
        <v>83</v>
      </c>
      <c r="U47" s="6">
        <v>11</v>
      </c>
      <c r="V47" s="6">
        <v>1</v>
      </c>
      <c r="W47" s="6" t="s">
        <v>92</v>
      </c>
      <c r="X47" s="6" t="s">
        <v>75</v>
      </c>
      <c r="Y47" s="6" t="s">
        <v>80</v>
      </c>
      <c r="Z47" s="6"/>
      <c r="AA47" s="35">
        <v>0</v>
      </c>
      <c r="AB47" s="6"/>
      <c r="AC47" s="35">
        <v>0</v>
      </c>
      <c r="AD47" s="6">
        <v>1</v>
      </c>
      <c r="AE47" s="35">
        <v>30000</v>
      </c>
      <c r="AF47" s="37"/>
      <c r="AG47" s="36">
        <f t="shared" si="8"/>
        <v>30000</v>
      </c>
      <c r="AH47" s="6"/>
      <c r="AI47" s="35">
        <v>0</v>
      </c>
      <c r="AJ47" s="6"/>
      <c r="AK47" s="35">
        <v>0</v>
      </c>
      <c r="AL47" s="6"/>
      <c r="AM47" s="35">
        <v>0</v>
      </c>
      <c r="AN47" s="37">
        <f t="shared" si="4"/>
        <v>0</v>
      </c>
      <c r="AO47" s="36">
        <f t="shared" si="9"/>
        <v>0</v>
      </c>
      <c r="AP47" s="6"/>
      <c r="AQ47" s="35">
        <v>0</v>
      </c>
      <c r="AR47" s="6"/>
      <c r="AS47" s="35">
        <v>0</v>
      </c>
      <c r="AT47" s="6"/>
      <c r="AU47" s="35">
        <v>0</v>
      </c>
      <c r="AV47" s="34">
        <f t="shared" si="5"/>
        <v>0</v>
      </c>
      <c r="AW47" s="36">
        <f t="shared" si="10"/>
        <v>0</v>
      </c>
      <c r="AX47" s="6"/>
      <c r="AY47" s="35">
        <v>0</v>
      </c>
      <c r="AZ47" s="6"/>
      <c r="BA47" s="35">
        <v>0</v>
      </c>
      <c r="BB47" s="6"/>
      <c r="BC47" s="35">
        <v>0</v>
      </c>
      <c r="BD47" s="34">
        <f t="shared" si="6"/>
        <v>0</v>
      </c>
      <c r="BE47" s="36">
        <f t="shared" si="11"/>
        <v>0</v>
      </c>
      <c r="BF47" s="38">
        <v>4</v>
      </c>
      <c r="BG47" s="40">
        <f t="shared" si="16"/>
        <v>30000</v>
      </c>
      <c r="BH47" s="7">
        <v>1</v>
      </c>
      <c r="BI47" s="7">
        <f t="shared" si="13"/>
        <v>33000</v>
      </c>
      <c r="BJ47" s="7">
        <v>1</v>
      </c>
      <c r="BK47" s="7">
        <f t="shared" si="14"/>
        <v>36300</v>
      </c>
      <c r="BL47" s="7">
        <v>1</v>
      </c>
      <c r="BM47" s="7">
        <f t="shared" si="15"/>
        <v>39930</v>
      </c>
      <c r="BN47" s="1"/>
      <c r="BO47" s="1"/>
      <c r="BP47" s="1"/>
      <c r="BQ47" s="1"/>
      <c r="BR47" s="1"/>
      <c r="BS47" s="1"/>
      <c r="BT47" s="1"/>
      <c r="BU47" s="1"/>
      <c r="BV47" s="1"/>
    </row>
    <row r="48" spans="1:74" ht="30" x14ac:dyDescent="0.25">
      <c r="A48" s="64"/>
      <c r="B48" s="64"/>
      <c r="C48" s="65"/>
      <c r="D48" s="52"/>
      <c r="E48" s="52"/>
      <c r="F48" s="52"/>
      <c r="G48" s="52"/>
      <c r="H48" s="44" t="s">
        <v>73</v>
      </c>
      <c r="I48" s="6">
        <v>153</v>
      </c>
      <c r="J48" s="6">
        <v>1</v>
      </c>
      <c r="K48" s="6">
        <v>0</v>
      </c>
      <c r="L48" s="44" t="s">
        <v>74</v>
      </c>
      <c r="M48" s="53"/>
      <c r="N48" s="17"/>
      <c r="O48" s="6"/>
      <c r="P48" s="6"/>
      <c r="Q48" s="6"/>
      <c r="R48" s="6"/>
      <c r="S48" s="6">
        <v>33300</v>
      </c>
      <c r="T48" s="6" t="s">
        <v>96</v>
      </c>
      <c r="U48" s="6">
        <v>11</v>
      </c>
      <c r="V48" s="6">
        <v>1</v>
      </c>
      <c r="W48" s="6" t="s">
        <v>92</v>
      </c>
      <c r="X48" s="6" t="s">
        <v>75</v>
      </c>
      <c r="Y48" s="6" t="s">
        <v>80</v>
      </c>
      <c r="Z48" s="6"/>
      <c r="AA48" s="35">
        <v>0</v>
      </c>
      <c r="AB48" s="6"/>
      <c r="AC48" s="35">
        <v>0</v>
      </c>
      <c r="AD48" s="6">
        <v>1</v>
      </c>
      <c r="AE48" s="35">
        <v>40000</v>
      </c>
      <c r="AF48" s="37"/>
      <c r="AG48" s="36">
        <f t="shared" si="8"/>
        <v>40000</v>
      </c>
      <c r="AH48" s="6"/>
      <c r="AI48" s="35">
        <v>0</v>
      </c>
      <c r="AJ48" s="6"/>
      <c r="AK48" s="35">
        <v>0</v>
      </c>
      <c r="AL48" s="6"/>
      <c r="AM48" s="35">
        <v>0</v>
      </c>
      <c r="AN48" s="37">
        <f t="shared" si="4"/>
        <v>0</v>
      </c>
      <c r="AO48" s="36">
        <f t="shared" si="9"/>
        <v>0</v>
      </c>
      <c r="AP48" s="6"/>
      <c r="AQ48" s="35">
        <v>0</v>
      </c>
      <c r="AR48" s="6"/>
      <c r="AS48" s="35">
        <v>0</v>
      </c>
      <c r="AT48" s="6"/>
      <c r="AU48" s="35">
        <v>0</v>
      </c>
      <c r="AV48" s="34">
        <f t="shared" si="5"/>
        <v>0</v>
      </c>
      <c r="AW48" s="36">
        <f t="shared" si="10"/>
        <v>0</v>
      </c>
      <c r="AX48" s="6"/>
      <c r="AY48" s="35">
        <v>0</v>
      </c>
      <c r="AZ48" s="6"/>
      <c r="BA48" s="35">
        <v>0</v>
      </c>
      <c r="BB48" s="6"/>
      <c r="BC48" s="35">
        <v>0</v>
      </c>
      <c r="BD48" s="34">
        <f t="shared" si="6"/>
        <v>0</v>
      </c>
      <c r="BE48" s="36">
        <f t="shared" si="11"/>
        <v>0</v>
      </c>
      <c r="BF48" s="38">
        <v>4</v>
      </c>
      <c r="BG48" s="40">
        <f t="shared" si="16"/>
        <v>40000</v>
      </c>
      <c r="BH48" s="7">
        <v>2</v>
      </c>
      <c r="BI48" s="7">
        <f>BG48*10/100+BG48</f>
        <v>44000</v>
      </c>
      <c r="BJ48" s="7">
        <v>2</v>
      </c>
      <c r="BK48" s="7">
        <f>BI48*10/100+BI48</f>
        <v>48400</v>
      </c>
      <c r="BL48" s="7">
        <v>2</v>
      </c>
      <c r="BM48" s="7">
        <f>BK48*10/100+BK48</f>
        <v>53240</v>
      </c>
      <c r="BN48" s="1"/>
      <c r="BO48" s="1"/>
      <c r="BP48" s="1"/>
      <c r="BQ48" s="1"/>
      <c r="BR48" s="1"/>
      <c r="BS48" s="1"/>
      <c r="BT48" s="1"/>
      <c r="BU48" s="1"/>
      <c r="BV48" s="1"/>
    </row>
    <row r="49" spans="1:74" ht="30" x14ac:dyDescent="0.25">
      <c r="A49" s="64"/>
      <c r="B49" s="64"/>
      <c r="C49" s="65"/>
      <c r="D49" s="52"/>
      <c r="E49" s="52"/>
      <c r="F49" s="52"/>
      <c r="G49" s="52"/>
      <c r="H49" s="44" t="s">
        <v>73</v>
      </c>
      <c r="I49" s="6">
        <v>153</v>
      </c>
      <c r="J49" s="6">
        <v>1</v>
      </c>
      <c r="K49" s="6">
        <v>0</v>
      </c>
      <c r="L49" s="44" t="s">
        <v>74</v>
      </c>
      <c r="M49" s="53"/>
      <c r="N49" s="17"/>
      <c r="O49" s="6"/>
      <c r="P49" s="6"/>
      <c r="Q49" s="6"/>
      <c r="R49" s="6"/>
      <c r="S49" s="6">
        <v>34400</v>
      </c>
      <c r="T49" s="6" t="s">
        <v>84</v>
      </c>
      <c r="U49" s="6">
        <v>11</v>
      </c>
      <c r="V49" s="6">
        <v>1</v>
      </c>
      <c r="W49" s="6" t="s">
        <v>92</v>
      </c>
      <c r="X49" s="6" t="s">
        <v>75</v>
      </c>
      <c r="Y49" s="6" t="s">
        <v>80</v>
      </c>
      <c r="Z49" s="6"/>
      <c r="AA49" s="35">
        <v>0</v>
      </c>
      <c r="AB49" s="6"/>
      <c r="AC49" s="35">
        <v>0</v>
      </c>
      <c r="AD49" s="6">
        <v>1</v>
      </c>
      <c r="AE49" s="35">
        <v>90000</v>
      </c>
      <c r="AF49" s="37"/>
      <c r="AG49" s="36">
        <f t="shared" si="8"/>
        <v>90000</v>
      </c>
      <c r="AH49" s="6"/>
      <c r="AI49" s="35">
        <v>0</v>
      </c>
      <c r="AJ49" s="6"/>
      <c r="AK49" s="35">
        <v>0</v>
      </c>
      <c r="AL49" s="6"/>
      <c r="AM49" s="35">
        <v>0</v>
      </c>
      <c r="AN49" s="37">
        <f t="shared" si="4"/>
        <v>0</v>
      </c>
      <c r="AO49" s="36">
        <f t="shared" si="9"/>
        <v>0</v>
      </c>
      <c r="AP49" s="6"/>
      <c r="AQ49" s="35">
        <v>0</v>
      </c>
      <c r="AR49" s="6"/>
      <c r="AS49" s="35">
        <v>0</v>
      </c>
      <c r="AT49" s="6"/>
      <c r="AU49" s="35">
        <v>0</v>
      </c>
      <c r="AV49" s="34">
        <f t="shared" si="5"/>
        <v>0</v>
      </c>
      <c r="AW49" s="36">
        <f t="shared" si="10"/>
        <v>0</v>
      </c>
      <c r="AX49" s="6"/>
      <c r="AY49" s="35">
        <v>0</v>
      </c>
      <c r="AZ49" s="6"/>
      <c r="BA49" s="35">
        <v>0</v>
      </c>
      <c r="BB49" s="6"/>
      <c r="BC49" s="35">
        <v>0</v>
      </c>
      <c r="BD49" s="34">
        <f t="shared" si="6"/>
        <v>0</v>
      </c>
      <c r="BE49" s="36">
        <f t="shared" si="11"/>
        <v>0</v>
      </c>
      <c r="BF49" s="38">
        <v>4</v>
      </c>
      <c r="BG49" s="40">
        <f t="shared" si="16"/>
        <v>90000</v>
      </c>
      <c r="BH49" s="7">
        <v>1</v>
      </c>
      <c r="BI49" s="7">
        <f t="shared" si="13"/>
        <v>99000</v>
      </c>
      <c r="BJ49" s="7">
        <v>1</v>
      </c>
      <c r="BK49" s="7">
        <f t="shared" si="14"/>
        <v>108900</v>
      </c>
      <c r="BL49" s="7">
        <v>1</v>
      </c>
      <c r="BM49" s="7">
        <f t="shared" si="15"/>
        <v>119790</v>
      </c>
      <c r="BN49" s="1"/>
      <c r="BO49" s="1"/>
      <c r="BP49" s="1"/>
      <c r="BQ49" s="1"/>
      <c r="BR49" s="1"/>
      <c r="BS49" s="1"/>
      <c r="BT49" s="1"/>
      <c r="BU49" s="1"/>
      <c r="BV49" s="1"/>
    </row>
    <row r="50" spans="1:74" ht="30" x14ac:dyDescent="0.25">
      <c r="A50" s="64"/>
      <c r="B50" s="64"/>
      <c r="C50" s="65"/>
      <c r="D50" s="52"/>
      <c r="E50" s="52"/>
      <c r="F50" s="52"/>
      <c r="G50" s="52"/>
      <c r="H50" s="44" t="s">
        <v>73</v>
      </c>
      <c r="I50" s="6">
        <v>153</v>
      </c>
      <c r="J50" s="6">
        <v>1</v>
      </c>
      <c r="K50" s="6">
        <v>0</v>
      </c>
      <c r="L50" s="44" t="s">
        <v>74</v>
      </c>
      <c r="M50" s="53"/>
      <c r="N50" s="17"/>
      <c r="O50" s="6"/>
      <c r="P50" s="6"/>
      <c r="Q50" s="6"/>
      <c r="R50" s="6"/>
      <c r="S50" s="6">
        <v>35800</v>
      </c>
      <c r="T50" s="6" t="s">
        <v>97</v>
      </c>
      <c r="U50" s="6">
        <v>11</v>
      </c>
      <c r="V50" s="6">
        <v>1</v>
      </c>
      <c r="W50" s="6" t="s">
        <v>92</v>
      </c>
      <c r="X50" s="6" t="s">
        <v>75</v>
      </c>
      <c r="Y50" s="6" t="s">
        <v>80</v>
      </c>
      <c r="Z50" s="6"/>
      <c r="AA50" s="35">
        <v>0</v>
      </c>
      <c r="AB50" s="6"/>
      <c r="AC50" s="35">
        <v>0</v>
      </c>
      <c r="AD50" s="6">
        <v>1</v>
      </c>
      <c r="AE50" s="35">
        <v>3000</v>
      </c>
      <c r="AF50" s="37">
        <v>1</v>
      </c>
      <c r="AG50" s="36">
        <f t="shared" si="8"/>
        <v>3000</v>
      </c>
      <c r="AH50" s="6"/>
      <c r="AI50" s="35">
        <v>0</v>
      </c>
      <c r="AJ50" s="6"/>
      <c r="AK50" s="35">
        <v>0</v>
      </c>
      <c r="AL50" s="6"/>
      <c r="AM50" s="35">
        <v>0</v>
      </c>
      <c r="AN50" s="37">
        <f t="shared" si="4"/>
        <v>0</v>
      </c>
      <c r="AO50" s="36">
        <f t="shared" si="9"/>
        <v>0</v>
      </c>
      <c r="AP50" s="6"/>
      <c r="AQ50" s="35">
        <v>0</v>
      </c>
      <c r="AR50" s="6"/>
      <c r="AS50" s="35">
        <v>0</v>
      </c>
      <c r="AT50" s="6"/>
      <c r="AU50" s="35">
        <v>0</v>
      </c>
      <c r="AV50" s="34">
        <f t="shared" si="5"/>
        <v>0</v>
      </c>
      <c r="AW50" s="36">
        <f t="shared" si="10"/>
        <v>0</v>
      </c>
      <c r="AX50" s="6"/>
      <c r="AY50" s="35">
        <v>0</v>
      </c>
      <c r="AZ50" s="6"/>
      <c r="BA50" s="35">
        <v>0</v>
      </c>
      <c r="BB50" s="6"/>
      <c r="BC50" s="35">
        <v>0</v>
      </c>
      <c r="BD50" s="34">
        <f t="shared" si="6"/>
        <v>0</v>
      </c>
      <c r="BE50" s="36">
        <f t="shared" si="11"/>
        <v>0</v>
      </c>
      <c r="BF50" s="38">
        <v>4</v>
      </c>
      <c r="BG50" s="40">
        <f t="shared" si="16"/>
        <v>3000</v>
      </c>
      <c r="BH50" s="7">
        <v>1</v>
      </c>
      <c r="BI50" s="7">
        <f>BG50*10/100+BG50</f>
        <v>3300</v>
      </c>
      <c r="BJ50" s="7">
        <v>1</v>
      </c>
      <c r="BK50" s="7">
        <f>BI50*10/100+BI50</f>
        <v>3630</v>
      </c>
      <c r="BL50" s="7">
        <v>1</v>
      </c>
      <c r="BM50" s="7">
        <f>BK50*10/100+BK50</f>
        <v>3993</v>
      </c>
      <c r="BN50" s="1"/>
      <c r="BO50" s="1"/>
      <c r="BP50" s="1"/>
      <c r="BQ50" s="1"/>
      <c r="BR50" s="1"/>
      <c r="BS50" s="1"/>
      <c r="BT50" s="1"/>
      <c r="BU50" s="1"/>
      <c r="BV50" s="1"/>
    </row>
    <row r="51" spans="1:74" ht="30" x14ac:dyDescent="0.25">
      <c r="A51" s="64"/>
      <c r="B51" s="64"/>
      <c r="C51" s="65"/>
      <c r="D51" s="52"/>
      <c r="E51" s="52"/>
      <c r="F51" s="52"/>
      <c r="G51" s="52"/>
      <c r="H51" s="44" t="s">
        <v>73</v>
      </c>
      <c r="I51" s="6">
        <v>153</v>
      </c>
      <c r="J51" s="6">
        <v>1</v>
      </c>
      <c r="K51" s="6">
        <v>0</v>
      </c>
      <c r="L51" s="44" t="s">
        <v>74</v>
      </c>
      <c r="M51" s="53"/>
      <c r="N51" s="17"/>
      <c r="O51" s="6"/>
      <c r="P51" s="6"/>
      <c r="Q51" s="6"/>
      <c r="R51" s="6"/>
      <c r="S51" s="6">
        <v>35930</v>
      </c>
      <c r="T51" s="6" t="s">
        <v>98</v>
      </c>
      <c r="U51" s="6">
        <v>11</v>
      </c>
      <c r="V51" s="6">
        <v>1</v>
      </c>
      <c r="W51" s="6" t="s">
        <v>92</v>
      </c>
      <c r="X51" s="6" t="s">
        <v>75</v>
      </c>
      <c r="Y51" s="6" t="s">
        <v>80</v>
      </c>
      <c r="Z51" s="6"/>
      <c r="AA51" s="35">
        <v>0</v>
      </c>
      <c r="AB51" s="6"/>
      <c r="AC51" s="35">
        <v>0</v>
      </c>
      <c r="AD51" s="6">
        <v>1</v>
      </c>
      <c r="AE51" s="35">
        <v>6000</v>
      </c>
      <c r="AF51" s="37"/>
      <c r="AG51" s="36">
        <f t="shared" si="8"/>
        <v>6000</v>
      </c>
      <c r="AH51" s="6"/>
      <c r="AI51" s="35">
        <v>0</v>
      </c>
      <c r="AJ51" s="6"/>
      <c r="AK51" s="35">
        <v>0</v>
      </c>
      <c r="AL51" s="6"/>
      <c r="AM51" s="35">
        <v>0</v>
      </c>
      <c r="AN51" s="37">
        <f t="shared" si="4"/>
        <v>0</v>
      </c>
      <c r="AO51" s="36">
        <f t="shared" si="9"/>
        <v>0</v>
      </c>
      <c r="AP51" s="6"/>
      <c r="AQ51" s="35">
        <v>0</v>
      </c>
      <c r="AR51" s="6"/>
      <c r="AS51" s="35">
        <v>0</v>
      </c>
      <c r="AT51" s="6"/>
      <c r="AU51" s="35">
        <v>0</v>
      </c>
      <c r="AV51" s="34">
        <f t="shared" si="5"/>
        <v>0</v>
      </c>
      <c r="AW51" s="36">
        <f t="shared" si="10"/>
        <v>0</v>
      </c>
      <c r="AX51" s="6"/>
      <c r="AY51" s="35">
        <v>0</v>
      </c>
      <c r="AZ51" s="6"/>
      <c r="BA51" s="35">
        <v>0</v>
      </c>
      <c r="BB51" s="6"/>
      <c r="BC51" s="35">
        <v>0</v>
      </c>
      <c r="BD51" s="34">
        <f t="shared" si="6"/>
        <v>0</v>
      </c>
      <c r="BE51" s="36">
        <f t="shared" si="11"/>
        <v>0</v>
      </c>
      <c r="BF51" s="38">
        <v>4</v>
      </c>
      <c r="BG51" s="40">
        <f t="shared" si="16"/>
        <v>6000</v>
      </c>
      <c r="BH51" s="7">
        <v>1</v>
      </c>
      <c r="BI51" s="7">
        <f>BG51*10/100+BG51</f>
        <v>6600</v>
      </c>
      <c r="BJ51" s="7">
        <v>1</v>
      </c>
      <c r="BK51" s="7">
        <f>BI51*10/100+BI51</f>
        <v>7260</v>
      </c>
      <c r="BL51" s="7">
        <v>1</v>
      </c>
      <c r="BM51" s="7">
        <f>BK51*10/100+BK51</f>
        <v>7986</v>
      </c>
      <c r="BN51" s="1"/>
      <c r="BO51" s="1"/>
      <c r="BP51" s="1"/>
      <c r="BQ51" s="1"/>
      <c r="BR51" s="1"/>
      <c r="BS51" s="1"/>
      <c r="BT51" s="1"/>
      <c r="BU51" s="1"/>
      <c r="BV51" s="1"/>
    </row>
    <row r="52" spans="1:74" ht="45" x14ac:dyDescent="0.25">
      <c r="A52" s="64"/>
      <c r="B52" s="64"/>
      <c r="C52" s="65"/>
      <c r="D52" s="52"/>
      <c r="E52" s="52"/>
      <c r="F52" s="52"/>
      <c r="G52" s="52"/>
      <c r="H52" s="44" t="s">
        <v>73</v>
      </c>
      <c r="I52" s="6">
        <v>153</v>
      </c>
      <c r="J52" s="6">
        <v>1</v>
      </c>
      <c r="K52" s="6">
        <v>0</v>
      </c>
      <c r="L52" s="44" t="s">
        <v>74</v>
      </c>
      <c r="M52" s="53"/>
      <c r="N52" s="17"/>
      <c r="O52" s="6"/>
      <c r="P52" s="6"/>
      <c r="Q52" s="6"/>
      <c r="R52" s="6"/>
      <c r="S52" s="6">
        <v>39100</v>
      </c>
      <c r="T52" s="6" t="s">
        <v>99</v>
      </c>
      <c r="U52" s="6">
        <v>11</v>
      </c>
      <c r="V52" s="6">
        <v>1</v>
      </c>
      <c r="W52" s="6" t="s">
        <v>92</v>
      </c>
      <c r="X52" s="6" t="s">
        <v>75</v>
      </c>
      <c r="Y52" s="6" t="s">
        <v>80</v>
      </c>
      <c r="Z52" s="6"/>
      <c r="AA52" s="35">
        <v>0</v>
      </c>
      <c r="AB52" s="6"/>
      <c r="AC52" s="35">
        <v>0</v>
      </c>
      <c r="AD52" s="6">
        <v>1</v>
      </c>
      <c r="AE52" s="35">
        <v>500</v>
      </c>
      <c r="AF52" s="37"/>
      <c r="AG52" s="36">
        <f t="shared" si="8"/>
        <v>500</v>
      </c>
      <c r="AH52" s="6"/>
      <c r="AI52" s="35">
        <v>0</v>
      </c>
      <c r="AJ52" s="6"/>
      <c r="AK52" s="35">
        <v>0</v>
      </c>
      <c r="AL52" s="6"/>
      <c r="AM52" s="35">
        <v>0</v>
      </c>
      <c r="AN52" s="37">
        <f t="shared" si="4"/>
        <v>0</v>
      </c>
      <c r="AO52" s="36">
        <f t="shared" si="9"/>
        <v>0</v>
      </c>
      <c r="AP52" s="6"/>
      <c r="AQ52" s="35">
        <v>0</v>
      </c>
      <c r="AR52" s="6"/>
      <c r="AS52" s="35">
        <v>0</v>
      </c>
      <c r="AT52" s="6"/>
      <c r="AU52" s="35">
        <v>0</v>
      </c>
      <c r="AV52" s="34">
        <f t="shared" si="5"/>
        <v>0</v>
      </c>
      <c r="AW52" s="36">
        <f t="shared" si="10"/>
        <v>0</v>
      </c>
      <c r="AX52" s="6"/>
      <c r="AY52" s="35">
        <v>0</v>
      </c>
      <c r="AZ52" s="6"/>
      <c r="BA52" s="35">
        <v>0</v>
      </c>
      <c r="BB52" s="6"/>
      <c r="BC52" s="35">
        <v>0</v>
      </c>
      <c r="BD52" s="34">
        <f t="shared" si="6"/>
        <v>0</v>
      </c>
      <c r="BE52" s="36">
        <f t="shared" si="11"/>
        <v>0</v>
      </c>
      <c r="BF52" s="38">
        <v>4</v>
      </c>
      <c r="BG52" s="40">
        <f t="shared" si="16"/>
        <v>500</v>
      </c>
      <c r="BH52" s="7">
        <v>1</v>
      </c>
      <c r="BI52" s="7">
        <f>BG52*10/100+BG52</f>
        <v>550</v>
      </c>
      <c r="BJ52" s="7">
        <v>1</v>
      </c>
      <c r="BK52" s="7">
        <f>BI52*10/100+BI52</f>
        <v>605</v>
      </c>
      <c r="BL52" s="7">
        <v>1</v>
      </c>
      <c r="BM52" s="7">
        <f>BK52*10/100+BK52</f>
        <v>665.5</v>
      </c>
      <c r="BN52" s="1"/>
      <c r="BO52" s="1"/>
      <c r="BP52" s="1"/>
      <c r="BQ52" s="1"/>
      <c r="BR52" s="1"/>
      <c r="BS52" s="1"/>
      <c r="BT52" s="1"/>
      <c r="BU52" s="1"/>
      <c r="BV52" s="1"/>
    </row>
    <row r="53" spans="1:74" ht="30" x14ac:dyDescent="0.25">
      <c r="A53" s="64"/>
      <c r="B53" s="64"/>
      <c r="C53" s="65"/>
      <c r="D53" s="52"/>
      <c r="E53" s="52"/>
      <c r="F53" s="52"/>
      <c r="G53" s="52"/>
      <c r="H53" s="44" t="s">
        <v>73</v>
      </c>
      <c r="I53" s="6">
        <v>153</v>
      </c>
      <c r="J53" s="6">
        <v>1</v>
      </c>
      <c r="K53" s="6">
        <v>0</v>
      </c>
      <c r="L53" s="44" t="s">
        <v>74</v>
      </c>
      <c r="M53" s="53"/>
      <c r="N53" s="17"/>
      <c r="O53" s="6"/>
      <c r="P53" s="6"/>
      <c r="Q53" s="6"/>
      <c r="R53" s="6"/>
      <c r="S53" s="6">
        <v>39200</v>
      </c>
      <c r="T53" s="6" t="s">
        <v>87</v>
      </c>
      <c r="U53" s="6">
        <v>11</v>
      </c>
      <c r="V53" s="6">
        <v>1</v>
      </c>
      <c r="W53" s="6" t="s">
        <v>92</v>
      </c>
      <c r="X53" s="6" t="s">
        <v>75</v>
      </c>
      <c r="Y53" s="6" t="s">
        <v>80</v>
      </c>
      <c r="Z53" s="6"/>
      <c r="AA53" s="35"/>
      <c r="AB53" s="6"/>
      <c r="AC53" s="35">
        <v>0</v>
      </c>
      <c r="AD53" s="6">
        <v>1</v>
      </c>
      <c r="AE53" s="35">
        <v>39000</v>
      </c>
      <c r="AF53" s="37"/>
      <c r="AG53" s="36">
        <f t="shared" si="8"/>
        <v>39000</v>
      </c>
      <c r="AH53" s="6"/>
      <c r="AI53" s="35">
        <v>0</v>
      </c>
      <c r="AJ53" s="6"/>
      <c r="AK53" s="35">
        <v>0</v>
      </c>
      <c r="AL53" s="6"/>
      <c r="AM53" s="35">
        <v>0</v>
      </c>
      <c r="AN53" s="37">
        <f t="shared" si="4"/>
        <v>0</v>
      </c>
      <c r="AO53" s="36">
        <f t="shared" si="9"/>
        <v>0</v>
      </c>
      <c r="AP53" s="6"/>
      <c r="AQ53" s="35">
        <v>0</v>
      </c>
      <c r="AR53" s="6"/>
      <c r="AS53" s="35">
        <v>0</v>
      </c>
      <c r="AT53" s="6"/>
      <c r="AU53" s="35">
        <v>0</v>
      </c>
      <c r="AV53" s="34">
        <f t="shared" si="5"/>
        <v>0</v>
      </c>
      <c r="AW53" s="36">
        <f t="shared" si="10"/>
        <v>0</v>
      </c>
      <c r="AX53" s="6"/>
      <c r="AY53" s="35">
        <v>0</v>
      </c>
      <c r="AZ53" s="6"/>
      <c r="BA53" s="35">
        <v>0</v>
      </c>
      <c r="BB53" s="6"/>
      <c r="BC53" s="35">
        <v>0</v>
      </c>
      <c r="BD53" s="34">
        <f t="shared" si="6"/>
        <v>0</v>
      </c>
      <c r="BE53" s="36">
        <f t="shared" si="11"/>
        <v>0</v>
      </c>
      <c r="BF53" s="38">
        <v>4</v>
      </c>
      <c r="BG53" s="40">
        <f t="shared" si="16"/>
        <v>39000</v>
      </c>
      <c r="BH53" s="7">
        <v>1</v>
      </c>
      <c r="BI53" s="7">
        <f t="shared" si="13"/>
        <v>42900</v>
      </c>
      <c r="BJ53" s="7">
        <v>1</v>
      </c>
      <c r="BK53" s="7">
        <f t="shared" si="14"/>
        <v>47190</v>
      </c>
      <c r="BL53" s="7">
        <v>1</v>
      </c>
      <c r="BM53" s="7">
        <f t="shared" si="15"/>
        <v>51909</v>
      </c>
      <c r="BN53" s="1"/>
      <c r="BO53" s="1"/>
      <c r="BP53" s="1"/>
      <c r="BQ53" s="1"/>
      <c r="BR53" s="1"/>
      <c r="BS53" s="1"/>
      <c r="BT53" s="1"/>
      <c r="BU53" s="1"/>
      <c r="BV53" s="1"/>
    </row>
    <row r="54" spans="1:74" ht="30" x14ac:dyDescent="0.25">
      <c r="A54" s="64"/>
      <c r="B54" s="64"/>
      <c r="C54" s="65"/>
      <c r="D54" s="52"/>
      <c r="E54" s="52"/>
      <c r="F54" s="52"/>
      <c r="G54" s="52"/>
      <c r="H54" s="44" t="s">
        <v>73</v>
      </c>
      <c r="I54" s="6">
        <v>153</v>
      </c>
      <c r="J54" s="6">
        <v>1</v>
      </c>
      <c r="K54" s="6">
        <v>0</v>
      </c>
      <c r="L54" s="44" t="s">
        <v>74</v>
      </c>
      <c r="M54" s="53"/>
      <c r="N54" s="17"/>
      <c r="O54" s="6"/>
      <c r="P54" s="6"/>
      <c r="Q54" s="6"/>
      <c r="R54" s="6"/>
      <c r="S54" s="6">
        <v>39530</v>
      </c>
      <c r="T54" s="6" t="s">
        <v>100</v>
      </c>
      <c r="U54" s="6">
        <v>11</v>
      </c>
      <c r="V54" s="6">
        <v>1</v>
      </c>
      <c r="W54" s="6" t="s">
        <v>92</v>
      </c>
      <c r="X54" s="6" t="s">
        <v>75</v>
      </c>
      <c r="Y54" s="6" t="s">
        <v>80</v>
      </c>
      <c r="Z54" s="6"/>
      <c r="AA54" s="35">
        <v>0</v>
      </c>
      <c r="AB54" s="6"/>
      <c r="AC54" s="35">
        <v>0</v>
      </c>
      <c r="AD54" s="6">
        <v>1</v>
      </c>
      <c r="AE54" s="35">
        <v>6000</v>
      </c>
      <c r="AF54" s="37"/>
      <c r="AG54" s="36">
        <f t="shared" si="8"/>
        <v>6000</v>
      </c>
      <c r="AH54" s="6"/>
      <c r="AI54" s="35">
        <v>0</v>
      </c>
      <c r="AJ54" s="6"/>
      <c r="AK54" s="35">
        <v>0</v>
      </c>
      <c r="AL54" s="6"/>
      <c r="AM54" s="35">
        <v>0</v>
      </c>
      <c r="AN54" s="37">
        <f t="shared" si="4"/>
        <v>0</v>
      </c>
      <c r="AO54" s="36">
        <f t="shared" si="9"/>
        <v>0</v>
      </c>
      <c r="AP54" s="6"/>
      <c r="AQ54" s="35">
        <v>0</v>
      </c>
      <c r="AR54" s="6"/>
      <c r="AS54" s="35">
        <v>0</v>
      </c>
      <c r="AT54" s="6"/>
      <c r="AU54" s="35">
        <v>0</v>
      </c>
      <c r="AV54" s="34">
        <f t="shared" si="5"/>
        <v>0</v>
      </c>
      <c r="AW54" s="36">
        <f t="shared" si="10"/>
        <v>0</v>
      </c>
      <c r="AX54" s="6"/>
      <c r="AY54" s="35">
        <v>0</v>
      </c>
      <c r="AZ54" s="6"/>
      <c r="BA54" s="35">
        <v>0</v>
      </c>
      <c r="BB54" s="6"/>
      <c r="BC54" s="35">
        <v>0</v>
      </c>
      <c r="BD54" s="34">
        <f t="shared" si="6"/>
        <v>0</v>
      </c>
      <c r="BE54" s="36">
        <f t="shared" si="11"/>
        <v>0</v>
      </c>
      <c r="BF54" s="38">
        <v>4</v>
      </c>
      <c r="BG54" s="40">
        <f t="shared" si="16"/>
        <v>6000</v>
      </c>
      <c r="BH54" s="7">
        <v>1</v>
      </c>
      <c r="BI54" s="7">
        <f>BG54*10/100+BG54</f>
        <v>6600</v>
      </c>
      <c r="BJ54" s="7">
        <v>1</v>
      </c>
      <c r="BK54" s="7">
        <f>BI54*10/100+BI54</f>
        <v>7260</v>
      </c>
      <c r="BL54" s="7">
        <v>1</v>
      </c>
      <c r="BM54" s="7">
        <f>BK54*10/100+BK54</f>
        <v>7986</v>
      </c>
      <c r="BN54" s="1"/>
      <c r="BO54" s="1"/>
      <c r="BP54" s="1"/>
      <c r="BQ54" s="1"/>
      <c r="BR54" s="1"/>
      <c r="BS54" s="1"/>
      <c r="BT54" s="1"/>
      <c r="BU54" s="1"/>
      <c r="BV54" s="1"/>
    </row>
    <row r="55" spans="1:74" ht="30" x14ac:dyDescent="0.25">
      <c r="A55" s="64"/>
      <c r="B55" s="64"/>
      <c r="C55" s="65"/>
      <c r="D55" s="52"/>
      <c r="E55" s="52"/>
      <c r="F55" s="52"/>
      <c r="G55" s="52"/>
      <c r="H55" s="44" t="s">
        <v>73</v>
      </c>
      <c r="I55" s="6">
        <v>153</v>
      </c>
      <c r="J55" s="6">
        <v>1</v>
      </c>
      <c r="K55" s="6">
        <v>0</v>
      </c>
      <c r="L55" s="44" t="s">
        <v>74</v>
      </c>
      <c r="M55" s="53"/>
      <c r="N55" s="17"/>
      <c r="O55" s="6"/>
      <c r="P55" s="6"/>
      <c r="Q55" s="6"/>
      <c r="R55" s="6"/>
      <c r="S55" s="6">
        <v>39600</v>
      </c>
      <c r="T55" s="6" t="s">
        <v>86</v>
      </c>
      <c r="U55" s="6">
        <v>11</v>
      </c>
      <c r="V55" s="6">
        <v>1</v>
      </c>
      <c r="W55" s="6" t="s">
        <v>92</v>
      </c>
      <c r="X55" s="6" t="s">
        <v>75</v>
      </c>
      <c r="Y55" s="6" t="s">
        <v>80</v>
      </c>
      <c r="Z55" s="6"/>
      <c r="AA55" s="35">
        <v>0</v>
      </c>
      <c r="AB55" s="6"/>
      <c r="AC55" s="35">
        <v>0</v>
      </c>
      <c r="AD55" s="6">
        <v>1</v>
      </c>
      <c r="AE55" s="35">
        <v>260706</v>
      </c>
      <c r="AF55" s="37"/>
      <c r="AG55" s="36">
        <f t="shared" si="8"/>
        <v>260706</v>
      </c>
      <c r="AH55" s="6"/>
      <c r="AI55" s="35">
        <v>0</v>
      </c>
      <c r="AJ55" s="6"/>
      <c r="AK55" s="35">
        <v>0</v>
      </c>
      <c r="AL55" s="6"/>
      <c r="AM55" s="35">
        <v>0</v>
      </c>
      <c r="AN55" s="37">
        <v>1</v>
      </c>
      <c r="AO55" s="36">
        <f t="shared" si="9"/>
        <v>0</v>
      </c>
      <c r="AP55" s="6"/>
      <c r="AQ55" s="35">
        <v>0</v>
      </c>
      <c r="AR55" s="6"/>
      <c r="AS55" s="35">
        <v>0</v>
      </c>
      <c r="AT55" s="6"/>
      <c r="AU55" s="35">
        <v>0</v>
      </c>
      <c r="AV55" s="34">
        <f t="shared" si="5"/>
        <v>0</v>
      </c>
      <c r="AW55" s="36">
        <f t="shared" si="10"/>
        <v>0</v>
      </c>
      <c r="AX55" s="6"/>
      <c r="AY55" s="35">
        <v>0</v>
      </c>
      <c r="AZ55" s="6"/>
      <c r="BA55" s="35">
        <v>0</v>
      </c>
      <c r="BB55" s="6"/>
      <c r="BC55" s="35">
        <v>0</v>
      </c>
      <c r="BD55" s="34">
        <f t="shared" si="6"/>
        <v>0</v>
      </c>
      <c r="BE55" s="36">
        <f t="shared" si="11"/>
        <v>0</v>
      </c>
      <c r="BF55" s="38">
        <v>4</v>
      </c>
      <c r="BG55" s="40">
        <f t="shared" si="16"/>
        <v>260706</v>
      </c>
      <c r="BH55" s="7">
        <v>2</v>
      </c>
      <c r="BI55" s="7">
        <f t="shared" si="13"/>
        <v>286776.59999999998</v>
      </c>
      <c r="BJ55" s="7">
        <v>2</v>
      </c>
      <c r="BK55" s="7">
        <f t="shared" si="14"/>
        <v>315454.25999999995</v>
      </c>
      <c r="BL55" s="7">
        <v>2</v>
      </c>
      <c r="BM55" s="7">
        <f t="shared" si="15"/>
        <v>346999.68599999993</v>
      </c>
      <c r="BN55" s="1"/>
      <c r="BO55" s="1"/>
      <c r="BP55" s="1"/>
      <c r="BQ55" s="1"/>
      <c r="BR55" s="1"/>
      <c r="BS55" s="1"/>
      <c r="BT55" s="1"/>
      <c r="BU55" s="1"/>
      <c r="BV55" s="1"/>
    </row>
    <row r="56" spans="1:74" ht="30" x14ac:dyDescent="0.25">
      <c r="A56" s="42"/>
      <c r="B56" s="42"/>
      <c r="C56" s="43"/>
      <c r="D56" s="17"/>
      <c r="E56" s="17"/>
      <c r="F56" s="17"/>
      <c r="G56" s="17"/>
      <c r="H56" s="44" t="s">
        <v>73</v>
      </c>
      <c r="I56" s="6">
        <v>153</v>
      </c>
      <c r="J56" s="6">
        <v>1</v>
      </c>
      <c r="K56" s="6">
        <v>0</v>
      </c>
      <c r="L56" s="44" t="s">
        <v>74</v>
      </c>
      <c r="M56" s="7"/>
      <c r="N56" s="17"/>
      <c r="O56" s="6"/>
      <c r="P56" s="6"/>
      <c r="Q56" s="6"/>
      <c r="R56" s="6"/>
      <c r="S56" s="6">
        <v>42510</v>
      </c>
      <c r="T56" s="6" t="s">
        <v>101</v>
      </c>
      <c r="U56" s="6">
        <v>11</v>
      </c>
      <c r="V56" s="6">
        <v>1</v>
      </c>
      <c r="W56" s="6" t="s">
        <v>92</v>
      </c>
      <c r="X56" s="6" t="s">
        <v>75</v>
      </c>
      <c r="Y56" s="6" t="s">
        <v>80</v>
      </c>
      <c r="Z56" s="6"/>
      <c r="AA56" s="35">
        <v>0</v>
      </c>
      <c r="AB56" s="6"/>
      <c r="AC56" s="35">
        <v>0</v>
      </c>
      <c r="AD56" s="6">
        <v>1</v>
      </c>
      <c r="AE56" s="35">
        <v>50000</v>
      </c>
      <c r="AF56" s="37"/>
      <c r="AG56" s="36">
        <f>AA56+AC56+AE56</f>
        <v>50000</v>
      </c>
      <c r="AH56" s="6"/>
      <c r="AI56" s="35">
        <v>0</v>
      </c>
      <c r="AJ56" s="6"/>
      <c r="AK56" s="35">
        <v>0</v>
      </c>
      <c r="AL56" s="6"/>
      <c r="AM56" s="35">
        <v>0</v>
      </c>
      <c r="AN56" s="37"/>
      <c r="AO56" s="36">
        <f>AI56+AK56+AM56</f>
        <v>0</v>
      </c>
      <c r="AP56" s="6"/>
      <c r="AQ56" s="35">
        <v>0</v>
      </c>
      <c r="AR56" s="6"/>
      <c r="AS56" s="35">
        <v>0</v>
      </c>
      <c r="AT56" s="6"/>
      <c r="AU56" s="35">
        <v>0</v>
      </c>
      <c r="AV56" s="34">
        <f t="shared" si="5"/>
        <v>0</v>
      </c>
      <c r="AW56" s="36">
        <f>AQ56+AS56+AU56</f>
        <v>0</v>
      </c>
      <c r="AX56" s="6"/>
      <c r="AY56" s="35">
        <v>0</v>
      </c>
      <c r="AZ56" s="6"/>
      <c r="BA56" s="35">
        <v>0</v>
      </c>
      <c r="BB56" s="6"/>
      <c r="BC56" s="35">
        <v>0</v>
      </c>
      <c r="BD56" s="34">
        <f t="shared" si="6"/>
        <v>0</v>
      </c>
      <c r="BE56" s="36">
        <f>AY56+BA56+BC56</f>
        <v>0</v>
      </c>
      <c r="BF56" s="38">
        <v>4</v>
      </c>
      <c r="BG56" s="40">
        <f>AG56+AO56+AW56+BE56</f>
        <v>50000</v>
      </c>
      <c r="BH56" s="7">
        <v>1</v>
      </c>
      <c r="BI56" s="7">
        <f>BG56*10/100+BG56</f>
        <v>55000</v>
      </c>
      <c r="BJ56" s="7">
        <v>1</v>
      </c>
      <c r="BK56" s="7">
        <f>BI56*10/100+BI56</f>
        <v>60500</v>
      </c>
      <c r="BL56" s="7">
        <v>1</v>
      </c>
      <c r="BM56" s="7">
        <f>BK56*10/100+BK56</f>
        <v>66550</v>
      </c>
      <c r="BN56" s="1"/>
      <c r="BO56" s="1"/>
      <c r="BP56" s="1"/>
      <c r="BQ56" s="1"/>
      <c r="BR56" s="1"/>
      <c r="BS56" s="1"/>
      <c r="BT56" s="1"/>
      <c r="BU56" s="1"/>
      <c r="BV56" s="1"/>
    </row>
    <row r="57" spans="1:74" ht="30" x14ac:dyDescent="0.25">
      <c r="A57" s="42"/>
      <c r="B57" s="42"/>
      <c r="C57" s="43"/>
      <c r="D57" s="17"/>
      <c r="E57" s="17"/>
      <c r="F57" s="17"/>
      <c r="G57" s="17"/>
      <c r="H57" s="44" t="s">
        <v>73</v>
      </c>
      <c r="I57" s="6">
        <v>153</v>
      </c>
      <c r="J57" s="6">
        <v>1</v>
      </c>
      <c r="K57" s="6">
        <v>0</v>
      </c>
      <c r="L57" s="44" t="s">
        <v>74</v>
      </c>
      <c r="M57" s="7"/>
      <c r="N57" s="17"/>
      <c r="O57" s="6"/>
      <c r="P57" s="6"/>
      <c r="Q57" s="6"/>
      <c r="R57" s="6"/>
      <c r="S57" s="6">
        <v>42600</v>
      </c>
      <c r="T57" s="6" t="s">
        <v>102</v>
      </c>
      <c r="U57" s="6">
        <v>11</v>
      </c>
      <c r="V57" s="6">
        <v>1</v>
      </c>
      <c r="W57" s="6" t="s">
        <v>92</v>
      </c>
      <c r="X57" s="6" t="s">
        <v>75</v>
      </c>
      <c r="Y57" s="6" t="s">
        <v>80</v>
      </c>
      <c r="Z57" s="6"/>
      <c r="AA57" s="35">
        <v>0</v>
      </c>
      <c r="AB57" s="6"/>
      <c r="AC57" s="35">
        <v>0</v>
      </c>
      <c r="AD57" s="6">
        <v>1</v>
      </c>
      <c r="AE57" s="35">
        <v>90000</v>
      </c>
      <c r="AF57" s="41"/>
      <c r="AG57" s="36">
        <f t="shared" si="8"/>
        <v>90000</v>
      </c>
      <c r="AH57" s="6"/>
      <c r="AI57" s="35">
        <v>0</v>
      </c>
      <c r="AJ57" s="6"/>
      <c r="AK57" s="35">
        <v>0</v>
      </c>
      <c r="AL57" s="6"/>
      <c r="AM57" s="35">
        <v>0</v>
      </c>
      <c r="AN57" s="41"/>
      <c r="AO57" s="36">
        <f>AI57+AK57+AM57</f>
        <v>0</v>
      </c>
      <c r="AP57" s="6"/>
      <c r="AQ57" s="35">
        <v>0</v>
      </c>
      <c r="AR57" s="6"/>
      <c r="AS57" s="35">
        <v>0</v>
      </c>
      <c r="AT57" s="6"/>
      <c r="AU57" s="35">
        <v>0</v>
      </c>
      <c r="AV57" s="34">
        <f t="shared" si="5"/>
        <v>0</v>
      </c>
      <c r="AW57" s="36">
        <f>AQ57+AS57+AU57</f>
        <v>0</v>
      </c>
      <c r="AX57" s="6"/>
      <c r="AY57" s="35">
        <v>0</v>
      </c>
      <c r="AZ57" s="6"/>
      <c r="BA57" s="35">
        <v>0</v>
      </c>
      <c r="BB57" s="6"/>
      <c r="BC57" s="35">
        <v>0</v>
      </c>
      <c r="BD57" s="34">
        <f t="shared" si="6"/>
        <v>0</v>
      </c>
      <c r="BE57" s="36">
        <f>AY57+BA57+BC57</f>
        <v>0</v>
      </c>
      <c r="BF57" s="38">
        <v>4</v>
      </c>
      <c r="BG57" s="40">
        <f>AG57+AO57+AW57+BE57</f>
        <v>90000</v>
      </c>
      <c r="BH57" s="7">
        <v>1</v>
      </c>
      <c r="BI57" s="7">
        <f>BG57*10/100+BG57</f>
        <v>99000</v>
      </c>
      <c r="BJ57" s="7">
        <v>1</v>
      </c>
      <c r="BK57" s="7">
        <f>BI57*10/100+BI57</f>
        <v>108900</v>
      </c>
      <c r="BL57" s="7">
        <v>1</v>
      </c>
      <c r="BM57" s="7">
        <f>BK57*10/100+BK57</f>
        <v>119790</v>
      </c>
      <c r="BN57" s="1"/>
      <c r="BO57" s="1"/>
      <c r="BP57" s="1"/>
      <c r="BQ57" s="1"/>
      <c r="BR57" s="1"/>
      <c r="BS57" s="1"/>
      <c r="BT57" s="1"/>
      <c r="BU57" s="1"/>
      <c r="BV57" s="1"/>
    </row>
    <row r="58" spans="1:74" ht="51" x14ac:dyDescent="0.25">
      <c r="A58" s="64"/>
      <c r="B58" s="64"/>
      <c r="C58" s="65"/>
      <c r="D58" s="52"/>
      <c r="E58" s="52"/>
      <c r="F58" s="52"/>
      <c r="G58" s="52"/>
      <c r="H58" s="44" t="s">
        <v>73</v>
      </c>
      <c r="I58" s="6">
        <v>153</v>
      </c>
      <c r="J58" s="6">
        <v>1</v>
      </c>
      <c r="K58" s="6">
        <v>0</v>
      </c>
      <c r="L58" s="44" t="s">
        <v>74</v>
      </c>
      <c r="M58" s="53"/>
      <c r="N58" s="17"/>
      <c r="O58" s="6"/>
      <c r="P58" s="6"/>
      <c r="Q58" s="6"/>
      <c r="R58" s="6"/>
      <c r="S58" s="6">
        <v>23200</v>
      </c>
      <c r="T58" s="62" t="s">
        <v>76</v>
      </c>
      <c r="U58" s="6">
        <v>11</v>
      </c>
      <c r="V58" s="6">
        <v>1</v>
      </c>
      <c r="W58" s="52" t="s">
        <v>77</v>
      </c>
      <c r="X58" s="6" t="s">
        <v>75</v>
      </c>
      <c r="Y58" s="6" t="s">
        <v>80</v>
      </c>
      <c r="Z58" s="6"/>
      <c r="AA58" s="35">
        <v>0</v>
      </c>
      <c r="AB58" s="6"/>
      <c r="AC58" s="35">
        <v>0</v>
      </c>
      <c r="AD58" s="6"/>
      <c r="AE58" s="35">
        <v>60000</v>
      </c>
      <c r="AF58" s="37">
        <f t="shared" ref="AF58" si="17">Z58+AB58+AD58</f>
        <v>0</v>
      </c>
      <c r="AG58" s="36">
        <f t="shared" si="8"/>
        <v>60000</v>
      </c>
      <c r="AH58" s="6"/>
      <c r="AI58" s="35">
        <v>0</v>
      </c>
      <c r="AJ58" s="6"/>
      <c r="AK58" s="35">
        <v>0</v>
      </c>
      <c r="AL58" s="6"/>
      <c r="AM58" s="35">
        <v>0</v>
      </c>
      <c r="AN58" s="37">
        <f t="shared" ref="AN58" si="18">AH58+AJ58+AL58</f>
        <v>0</v>
      </c>
      <c r="AO58" s="36">
        <f t="shared" ref="AO58:AO60" si="19">AI58+AK58+AM58</f>
        <v>0</v>
      </c>
      <c r="AP58" s="6"/>
      <c r="AQ58" s="35">
        <v>0</v>
      </c>
      <c r="AR58" s="6"/>
      <c r="AS58" s="35">
        <v>0</v>
      </c>
      <c r="AT58" s="6"/>
      <c r="AU58" s="35">
        <v>0</v>
      </c>
      <c r="AV58" s="34">
        <f t="shared" ref="AV58" si="20">AP58+AR58+AT58</f>
        <v>0</v>
      </c>
      <c r="AW58" s="36">
        <f t="shared" ref="AW58:AW60" si="21">AQ58+AS58+AU58</f>
        <v>0</v>
      </c>
      <c r="AX58" s="6"/>
      <c r="AY58" s="35">
        <v>0</v>
      </c>
      <c r="AZ58" s="6"/>
      <c r="BA58" s="35">
        <v>0</v>
      </c>
      <c r="BB58" s="6"/>
      <c r="BC58" s="35">
        <v>0</v>
      </c>
      <c r="BD58" s="34">
        <f t="shared" ref="BD58" si="22">AX58+AZ58+BB58</f>
        <v>0</v>
      </c>
      <c r="BE58" s="36">
        <f t="shared" ref="BE58:BE60" si="23">AY58+BA58+BC58</f>
        <v>0</v>
      </c>
      <c r="BF58" s="38">
        <v>1</v>
      </c>
      <c r="BG58" s="40">
        <f t="shared" ref="BG58:BG60" si="24">AG58+AO58+AW58+BE58</f>
        <v>60000</v>
      </c>
      <c r="BH58" s="7">
        <v>1</v>
      </c>
      <c r="BI58" s="7">
        <f>BG58*10/100+BG58</f>
        <v>66000</v>
      </c>
      <c r="BJ58" s="7">
        <v>1</v>
      </c>
      <c r="BK58" s="7">
        <f>BI58*10/100+BI58</f>
        <v>72600</v>
      </c>
      <c r="BL58" s="7">
        <v>1</v>
      </c>
      <c r="BM58" s="7">
        <f>BK58*10/100+BK58</f>
        <v>79860</v>
      </c>
      <c r="BN58" s="1"/>
      <c r="BO58" s="90"/>
      <c r="BP58" s="1"/>
      <c r="BQ58" s="1"/>
      <c r="BR58" s="1"/>
      <c r="BS58" s="1"/>
      <c r="BT58" s="1"/>
      <c r="BU58" s="1"/>
      <c r="BV58" s="1"/>
    </row>
    <row r="59" spans="1:74" ht="51" x14ac:dyDescent="0.25">
      <c r="A59" s="111"/>
      <c r="B59" s="111"/>
      <c r="C59" s="112"/>
      <c r="D59" s="109"/>
      <c r="E59" s="109"/>
      <c r="F59" s="109"/>
      <c r="G59" s="109"/>
      <c r="H59" s="44" t="s">
        <v>73</v>
      </c>
      <c r="I59" s="6">
        <v>153</v>
      </c>
      <c r="J59" s="6">
        <v>1</v>
      </c>
      <c r="K59" s="6">
        <v>0</v>
      </c>
      <c r="L59" s="44" t="s">
        <v>74</v>
      </c>
      <c r="M59" s="7"/>
      <c r="N59" s="17"/>
      <c r="O59" s="6"/>
      <c r="P59" s="6"/>
      <c r="Q59" s="6"/>
      <c r="R59" s="6"/>
      <c r="S59" s="6">
        <v>23360</v>
      </c>
      <c r="T59" s="62" t="s">
        <v>78</v>
      </c>
      <c r="U59" s="6">
        <v>11</v>
      </c>
      <c r="V59" s="6">
        <v>1</v>
      </c>
      <c r="W59" s="6" t="s">
        <v>77</v>
      </c>
      <c r="X59" s="6" t="s">
        <v>75</v>
      </c>
      <c r="Y59" s="6" t="s">
        <v>80</v>
      </c>
      <c r="Z59" s="6"/>
      <c r="AA59" s="35">
        <v>0</v>
      </c>
      <c r="AB59" s="6"/>
      <c r="AC59" s="35">
        <v>0</v>
      </c>
      <c r="AD59" s="6"/>
      <c r="AE59" s="35">
        <v>70000</v>
      </c>
      <c r="AF59" s="37">
        <v>0</v>
      </c>
      <c r="AG59" s="36">
        <f t="shared" si="8"/>
        <v>70000</v>
      </c>
      <c r="AH59" s="6"/>
      <c r="AI59" s="35">
        <v>0</v>
      </c>
      <c r="AJ59" s="6"/>
      <c r="AK59" s="35">
        <v>0</v>
      </c>
      <c r="AL59" s="6"/>
      <c r="AM59" s="35">
        <v>0</v>
      </c>
      <c r="AN59" s="37">
        <v>0</v>
      </c>
      <c r="AO59" s="36">
        <f t="shared" si="19"/>
        <v>0</v>
      </c>
      <c r="AP59" s="6"/>
      <c r="AQ59" s="35">
        <v>0</v>
      </c>
      <c r="AR59" s="6"/>
      <c r="AS59" s="35">
        <v>0</v>
      </c>
      <c r="AT59" s="6"/>
      <c r="AU59" s="35">
        <v>0</v>
      </c>
      <c r="AV59" s="34"/>
      <c r="AW59" s="36">
        <f t="shared" si="21"/>
        <v>0</v>
      </c>
      <c r="AX59" s="6"/>
      <c r="AY59" s="35">
        <v>0</v>
      </c>
      <c r="AZ59" s="6"/>
      <c r="BA59" s="35">
        <v>0</v>
      </c>
      <c r="BB59" s="6"/>
      <c r="BC59" s="35">
        <v>0</v>
      </c>
      <c r="BD59" s="34"/>
      <c r="BE59" s="36">
        <f t="shared" si="23"/>
        <v>0</v>
      </c>
      <c r="BF59" s="38"/>
      <c r="BG59" s="40">
        <f t="shared" si="24"/>
        <v>70000</v>
      </c>
      <c r="BH59" s="7"/>
      <c r="BI59" s="7"/>
      <c r="BJ59" s="7"/>
      <c r="BK59" s="7"/>
      <c r="BL59" s="7"/>
      <c r="BM59" s="7"/>
      <c r="BN59" s="1"/>
      <c r="BO59" s="1"/>
      <c r="BP59" s="1"/>
      <c r="BQ59" s="1"/>
      <c r="BR59" s="1"/>
      <c r="BS59" s="1"/>
      <c r="BT59" s="1"/>
      <c r="BU59" s="1"/>
      <c r="BV59" s="1"/>
    </row>
    <row r="60" spans="1:74" ht="25.5" x14ac:dyDescent="0.25">
      <c r="A60" s="113"/>
      <c r="B60" s="113"/>
      <c r="C60" s="114"/>
      <c r="D60" s="72"/>
      <c r="E60" s="72"/>
      <c r="F60" s="72"/>
      <c r="G60" s="72"/>
      <c r="H60" s="44" t="s">
        <v>73</v>
      </c>
      <c r="I60" s="6">
        <v>153</v>
      </c>
      <c r="J60" s="6">
        <v>1</v>
      </c>
      <c r="K60" s="6">
        <v>0</v>
      </c>
      <c r="L60" s="44" t="s">
        <v>74</v>
      </c>
      <c r="M60" s="7"/>
      <c r="N60" s="17"/>
      <c r="O60" s="6"/>
      <c r="P60" s="6"/>
      <c r="Q60" s="51"/>
      <c r="R60" s="51"/>
      <c r="S60" s="51">
        <v>25400</v>
      </c>
      <c r="T60" s="63" t="s">
        <v>93</v>
      </c>
      <c r="U60" s="6">
        <v>11</v>
      </c>
      <c r="V60" s="6">
        <v>1</v>
      </c>
      <c r="W60" s="6" t="s">
        <v>77</v>
      </c>
      <c r="X60" s="6" t="s">
        <v>75</v>
      </c>
      <c r="Y60" s="6" t="s">
        <v>80</v>
      </c>
      <c r="Z60" s="6"/>
      <c r="AA60" s="35">
        <v>0</v>
      </c>
      <c r="AB60" s="6"/>
      <c r="AC60" s="35">
        <v>0</v>
      </c>
      <c r="AD60" s="6"/>
      <c r="AE60" s="35">
        <v>80000</v>
      </c>
      <c r="AF60" s="37">
        <f t="shared" ref="AF60" si="25">Z60+AB60+AD60</f>
        <v>0</v>
      </c>
      <c r="AG60" s="36">
        <f t="shared" si="8"/>
        <v>80000</v>
      </c>
      <c r="AH60" s="6"/>
      <c r="AI60" s="35">
        <v>0</v>
      </c>
      <c r="AJ60" s="6"/>
      <c r="AK60" s="35">
        <v>0</v>
      </c>
      <c r="AL60" s="6"/>
      <c r="AM60" s="35">
        <v>0</v>
      </c>
      <c r="AN60" s="37">
        <f t="shared" ref="AN60" si="26">AH60+AJ60+AL60</f>
        <v>0</v>
      </c>
      <c r="AO60" s="36">
        <f t="shared" si="19"/>
        <v>0</v>
      </c>
      <c r="AP60" s="6"/>
      <c r="AQ60" s="35">
        <v>0</v>
      </c>
      <c r="AR60" s="6"/>
      <c r="AS60" s="35">
        <v>0</v>
      </c>
      <c r="AT60" s="6"/>
      <c r="AU60" s="35">
        <v>0</v>
      </c>
      <c r="AV60" s="34">
        <f t="shared" ref="AV60" si="27">AP60+AR60+AT60</f>
        <v>0</v>
      </c>
      <c r="AW60" s="36">
        <f t="shared" si="21"/>
        <v>0</v>
      </c>
      <c r="AX60" s="6"/>
      <c r="AY60" s="35">
        <v>0</v>
      </c>
      <c r="AZ60" s="6"/>
      <c r="BA60" s="35">
        <v>0</v>
      </c>
      <c r="BB60" s="6"/>
      <c r="BC60" s="35">
        <v>0</v>
      </c>
      <c r="BD60" s="34">
        <f t="shared" ref="BD60" si="28">AX60+AZ60+BB60</f>
        <v>0</v>
      </c>
      <c r="BE60" s="36">
        <f t="shared" si="23"/>
        <v>0</v>
      </c>
      <c r="BF60" s="38">
        <v>1</v>
      </c>
      <c r="BG60" s="40">
        <f t="shared" si="24"/>
        <v>80000</v>
      </c>
      <c r="BH60" s="7">
        <v>1</v>
      </c>
      <c r="BI60" s="7">
        <f>BG60*10/100+BG60</f>
        <v>88000</v>
      </c>
      <c r="BJ60" s="7">
        <v>1</v>
      </c>
      <c r="BK60" s="7">
        <f>BI60*10/100+BI60</f>
        <v>96800</v>
      </c>
      <c r="BL60" s="7">
        <v>1</v>
      </c>
      <c r="BM60" s="7">
        <f>BK60*10/100+BK60</f>
        <v>106480</v>
      </c>
      <c r="BN60" s="1"/>
      <c r="BO60" s="1"/>
      <c r="BP60" s="1"/>
      <c r="BQ60" s="1"/>
      <c r="BR60" s="1"/>
      <c r="BS60" s="1"/>
      <c r="BT60" s="1"/>
      <c r="BU60" s="1"/>
      <c r="BV60" s="1"/>
    </row>
    <row r="61" spans="1:74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03"/>
      <c r="O61" s="1"/>
      <c r="P61" s="1"/>
      <c r="Q61" s="1"/>
      <c r="R61" s="1"/>
      <c r="S61" s="21"/>
      <c r="T61" s="13"/>
      <c r="U61" s="21"/>
      <c r="V61" s="13"/>
      <c r="W61" s="13"/>
      <c r="X61" s="13"/>
      <c r="Y61" s="13"/>
      <c r="Z61" s="13"/>
      <c r="AA61" s="78"/>
      <c r="AB61" s="13"/>
      <c r="AC61" s="78"/>
      <c r="AD61" s="13"/>
      <c r="AE61" s="78"/>
      <c r="AF61" s="13"/>
      <c r="AG61" s="13"/>
      <c r="AH61" s="13"/>
      <c r="AI61" s="78"/>
      <c r="AJ61" s="13"/>
      <c r="AK61" s="78"/>
      <c r="AL61" s="13"/>
      <c r="AM61" s="78"/>
      <c r="AN61" s="13"/>
      <c r="AO61" s="13"/>
      <c r="AP61" s="13"/>
      <c r="AQ61" s="78"/>
      <c r="AR61" s="13"/>
      <c r="AS61" s="78"/>
      <c r="AT61" s="13"/>
      <c r="AU61" s="78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5"/>
      <c r="BG61" s="78">
        <f>BG44+BG41+BG39+BG34+BG27</f>
        <v>4819308</v>
      </c>
      <c r="BH61" s="15"/>
      <c r="BI61" s="13">
        <f>BG61*10/100+BG61</f>
        <v>5301238.8</v>
      </c>
      <c r="BJ61" s="15"/>
      <c r="BK61" s="13">
        <f>BI61*10/100+BI61</f>
        <v>5831362.6799999997</v>
      </c>
      <c r="BL61" s="15"/>
      <c r="BM61" s="13">
        <f>BK61*10/100+BK61</f>
        <v>6414498.9479999999</v>
      </c>
      <c r="BN61" s="1"/>
      <c r="BO61" s="1"/>
      <c r="BP61" s="1"/>
      <c r="BQ61" s="1"/>
      <c r="BR61" s="1"/>
    </row>
    <row r="62" spans="1:74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67" t="s">
        <v>196</v>
      </c>
      <c r="O62" s="167"/>
      <c r="P62" s="167"/>
      <c r="Q62" s="167"/>
      <c r="R62" s="167"/>
      <c r="S62" s="167"/>
      <c r="T62" s="167"/>
      <c r="U62" s="167"/>
      <c r="V62" s="167"/>
      <c r="W62" s="13"/>
      <c r="X62" s="13"/>
      <c r="Y62" s="13"/>
      <c r="Z62" s="13"/>
      <c r="AA62" s="78"/>
      <c r="AB62" s="13"/>
      <c r="AC62" s="78"/>
      <c r="AD62" s="13"/>
      <c r="AE62" s="78"/>
      <c r="AF62" s="13"/>
      <c r="AG62" s="13"/>
      <c r="AH62" s="13"/>
      <c r="AI62" s="78"/>
      <c r="AJ62" s="13"/>
      <c r="AK62" s="78"/>
      <c r="AL62" s="13"/>
      <c r="AM62" s="78"/>
      <c r="AN62" s="13"/>
      <c r="AO62" s="13"/>
      <c r="AP62" s="13"/>
      <c r="AQ62" s="78"/>
      <c r="AR62" s="13"/>
      <c r="AS62" s="78"/>
      <c r="AT62" s="13"/>
      <c r="AU62" s="78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5"/>
      <c r="BG62" s="78">
        <v>4819308</v>
      </c>
      <c r="BH62" s="15"/>
      <c r="BI62" s="13"/>
      <c r="BJ62" s="15"/>
      <c r="BK62" s="13"/>
      <c r="BL62" s="15"/>
      <c r="BM62" s="13"/>
      <c r="BN62" s="1"/>
      <c r="BO62" s="1"/>
      <c r="BP62" s="1"/>
      <c r="BQ62" s="1"/>
      <c r="BR62" s="1"/>
    </row>
    <row r="63" spans="1:74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8" t="s">
        <v>197</v>
      </c>
      <c r="O63" s="15"/>
      <c r="P63" s="15"/>
      <c r="Q63" s="15"/>
      <c r="R63" s="15"/>
      <c r="S63" s="15"/>
      <c r="T63" s="15"/>
      <c r="U63" s="15"/>
      <c r="V63" s="15"/>
      <c r="W63" s="13"/>
      <c r="X63" s="13"/>
      <c r="Y63" s="13"/>
      <c r="Z63" s="13"/>
      <c r="AA63" s="78"/>
      <c r="AB63" s="13"/>
      <c r="AC63" s="78"/>
      <c r="AD63" s="13"/>
      <c r="AE63" s="78"/>
      <c r="AF63" s="13"/>
      <c r="AG63" s="13"/>
      <c r="AH63" s="13"/>
      <c r="AI63" s="78"/>
      <c r="AJ63" s="13"/>
      <c r="AK63" s="78"/>
      <c r="AL63" s="13"/>
      <c r="AM63" s="78"/>
      <c r="AN63" s="13"/>
      <c r="AO63" s="13"/>
      <c r="AP63" s="13"/>
      <c r="AQ63" s="78"/>
      <c r="AR63" s="13"/>
      <c r="AS63" s="78"/>
      <c r="AT63" s="13"/>
      <c r="AU63" s="78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5"/>
      <c r="BG63" s="13"/>
      <c r="BH63" s="15"/>
      <c r="BI63" s="13"/>
      <c r="BJ63" s="15"/>
      <c r="BK63" s="13"/>
      <c r="BL63" s="15"/>
      <c r="BM63" s="13"/>
      <c r="BN63" s="1"/>
      <c r="BO63" s="1"/>
      <c r="BP63" s="1"/>
      <c r="BQ63" s="1"/>
      <c r="BR63" s="1"/>
    </row>
    <row r="64" spans="1:74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8" t="s">
        <v>198</v>
      </c>
      <c r="O64" s="15"/>
      <c r="P64" s="15"/>
      <c r="Q64" s="15"/>
      <c r="R64" s="15"/>
      <c r="S64" s="15"/>
      <c r="T64" s="15"/>
      <c r="U64" s="15"/>
      <c r="V64" s="15"/>
      <c r="W64" s="13"/>
      <c r="X64" s="13"/>
      <c r="Y64" s="13"/>
      <c r="Z64" s="13"/>
      <c r="AA64" s="78"/>
      <c r="AB64" s="13"/>
      <c r="AC64" s="78"/>
      <c r="AD64" s="13"/>
      <c r="AE64" s="78"/>
      <c r="AF64" s="13"/>
      <c r="AG64" s="13"/>
      <c r="AH64" s="13"/>
      <c r="AI64" s="78"/>
      <c r="AJ64" s="13"/>
      <c r="AK64" s="78"/>
      <c r="AL64" s="13"/>
      <c r="AM64" s="78"/>
      <c r="AN64" s="13"/>
      <c r="AO64" s="13"/>
      <c r="AP64" s="13"/>
      <c r="AQ64" s="78"/>
      <c r="AR64" s="13"/>
      <c r="AS64" s="78"/>
      <c r="AT64" s="13"/>
      <c r="AU64" s="78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5"/>
      <c r="BG64" s="13"/>
      <c r="BH64" s="15"/>
      <c r="BI64" s="13"/>
      <c r="BJ64" s="15"/>
      <c r="BK64" s="13"/>
      <c r="BL64" s="15"/>
      <c r="BM64" s="13"/>
      <c r="BN64" s="1"/>
      <c r="BO64" s="1"/>
      <c r="BP64" s="1"/>
      <c r="BQ64" s="1"/>
      <c r="BR64" s="1"/>
    </row>
    <row r="65" spans="1:70" x14ac:dyDescent="0.25">
      <c r="A65" s="1" t="s">
        <v>200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8" t="s">
        <v>199</v>
      </c>
      <c r="O65" s="15"/>
      <c r="P65" s="15"/>
      <c r="Q65" s="15"/>
      <c r="R65" s="15"/>
      <c r="S65" s="15"/>
      <c r="T65" s="15"/>
      <c r="U65" s="15"/>
      <c r="V65" s="15"/>
      <c r="W65" s="13"/>
      <c r="X65" s="13"/>
      <c r="Y65" s="13"/>
      <c r="Z65" s="13"/>
      <c r="AA65" s="78"/>
      <c r="AB65" s="13"/>
      <c r="AC65" s="78"/>
      <c r="AD65" s="13"/>
      <c r="AE65" s="78"/>
      <c r="AF65" s="13"/>
      <c r="AG65" s="13"/>
      <c r="AH65" s="13"/>
      <c r="AI65" s="78"/>
      <c r="AJ65" s="13"/>
      <c r="AK65" s="78"/>
      <c r="AL65" s="13"/>
      <c r="AM65" s="78"/>
      <c r="AN65" s="13"/>
      <c r="AO65" s="13"/>
      <c r="AP65" s="13"/>
      <c r="AQ65" s="78"/>
      <c r="AR65" s="13"/>
      <c r="AS65" s="78"/>
      <c r="AT65" s="13"/>
      <c r="AU65" s="78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5"/>
      <c r="BG65" s="13"/>
      <c r="BH65" s="15"/>
      <c r="BI65" s="13"/>
      <c r="BJ65" s="15"/>
      <c r="BK65" s="13"/>
      <c r="BL65" s="15"/>
      <c r="BM65" s="13"/>
      <c r="BN65" s="1"/>
      <c r="BO65" s="1"/>
      <c r="BP65" s="1"/>
      <c r="BQ65" s="1"/>
      <c r="BR65" s="1"/>
    </row>
    <row r="66" spans="1:7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03"/>
      <c r="O66" s="1"/>
      <c r="P66" s="1"/>
      <c r="Q66" s="1"/>
      <c r="R66" s="1"/>
      <c r="S66" s="21"/>
      <c r="T66" s="13"/>
      <c r="U66" s="21"/>
      <c r="V66" s="13"/>
      <c r="W66" s="13"/>
      <c r="X66" s="13"/>
      <c r="Y66" s="13"/>
      <c r="Z66" s="13"/>
      <c r="AA66" s="78"/>
      <c r="AB66" s="13"/>
      <c r="AC66" s="78"/>
      <c r="AD66" s="13"/>
      <c r="AE66" s="78"/>
      <c r="AF66" s="13"/>
      <c r="AG66" s="13"/>
      <c r="AH66" s="13"/>
      <c r="AI66" s="78"/>
      <c r="AJ66" s="13"/>
      <c r="AK66" s="78"/>
      <c r="AL66" s="13"/>
      <c r="AM66" s="78"/>
      <c r="AN66" s="13"/>
      <c r="AO66" s="13"/>
      <c r="AP66" s="13"/>
      <c r="AQ66" s="78"/>
      <c r="AR66" s="13"/>
      <c r="AS66" s="78"/>
      <c r="AT66" s="13"/>
      <c r="AU66" s="78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5"/>
      <c r="BG66" s="13"/>
      <c r="BH66" s="15"/>
      <c r="BI66" s="13"/>
      <c r="BJ66" s="15"/>
      <c r="BK66" s="13"/>
      <c r="BL66" s="15"/>
      <c r="BM66" s="13"/>
      <c r="BN66" s="1"/>
      <c r="BO66" s="1"/>
      <c r="BP66" s="1"/>
      <c r="BQ66" s="1"/>
      <c r="BR66" s="1"/>
    </row>
    <row r="67" spans="1:7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03"/>
      <c r="O67" s="1"/>
      <c r="P67" s="1"/>
      <c r="Q67" s="1"/>
      <c r="R67" s="1"/>
      <c r="S67" s="21"/>
      <c r="T67" s="13"/>
      <c r="U67" s="21"/>
      <c r="V67" s="13"/>
      <c r="W67" s="13"/>
      <c r="X67" s="13"/>
      <c r="Y67" s="13"/>
      <c r="Z67" s="13"/>
      <c r="AA67" s="78"/>
      <c r="AB67" s="13"/>
      <c r="AC67" s="78"/>
      <c r="AD67" s="13"/>
      <c r="AE67" s="78"/>
      <c r="AF67" s="13"/>
      <c r="AG67" s="13"/>
      <c r="AH67" s="13"/>
      <c r="AI67" s="78"/>
      <c r="AJ67" s="13"/>
      <c r="AK67" s="78"/>
      <c r="AL67" s="13"/>
      <c r="AM67" s="78"/>
      <c r="AN67" s="13"/>
      <c r="AO67" s="13"/>
      <c r="AP67" s="13"/>
      <c r="AQ67" s="78"/>
      <c r="AR67" s="13"/>
      <c r="AS67" s="78"/>
      <c r="AT67" s="13"/>
      <c r="AU67" s="78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5"/>
      <c r="BG67" s="13"/>
      <c r="BH67" s="15"/>
      <c r="BI67" s="13"/>
      <c r="BJ67" s="15"/>
      <c r="BK67" s="13"/>
      <c r="BL67" s="15"/>
      <c r="BM67" s="13"/>
      <c r="BN67" s="1"/>
      <c r="BO67" s="1"/>
      <c r="BP67" s="1"/>
      <c r="BQ67" s="1"/>
      <c r="BR67" s="1"/>
    </row>
    <row r="68" spans="1:7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03"/>
      <c r="O68" s="1"/>
      <c r="P68" s="1"/>
      <c r="Q68" s="1"/>
      <c r="R68" s="1"/>
      <c r="S68" s="21"/>
      <c r="T68" s="13"/>
      <c r="U68" s="21"/>
      <c r="V68" s="13"/>
      <c r="W68" s="13"/>
      <c r="X68" s="13"/>
      <c r="Y68" s="13"/>
      <c r="Z68" s="13"/>
      <c r="AA68" s="78"/>
      <c r="AB68" s="13"/>
      <c r="AC68" s="78"/>
      <c r="AD68" s="13"/>
      <c r="AE68" s="78"/>
      <c r="AF68" s="13"/>
      <c r="AG68" s="13"/>
      <c r="AH68" s="13"/>
      <c r="AI68" s="78"/>
      <c r="AJ68" s="13"/>
      <c r="AK68" s="78"/>
      <c r="AL68" s="13"/>
      <c r="AM68" s="78"/>
      <c r="AN68" s="13"/>
      <c r="AO68" s="13"/>
      <c r="AP68" s="13"/>
      <c r="AQ68" s="78"/>
      <c r="AR68" s="13"/>
      <c r="AS68" s="78"/>
      <c r="AT68" s="13"/>
      <c r="AU68" s="78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5"/>
      <c r="BG68" s="13"/>
      <c r="BH68" s="15"/>
      <c r="BI68" s="13"/>
      <c r="BJ68" s="15"/>
      <c r="BK68" s="13"/>
      <c r="BL68" s="15"/>
      <c r="BM68" s="13"/>
      <c r="BN68" s="1"/>
      <c r="BO68" s="1"/>
      <c r="BP68" s="1"/>
      <c r="BQ68" s="1"/>
      <c r="BR68" s="1"/>
    </row>
    <row r="69" spans="1:7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03"/>
      <c r="O69" s="1"/>
      <c r="P69" s="1"/>
      <c r="Q69" s="1"/>
      <c r="R69" s="1"/>
      <c r="S69" s="21"/>
      <c r="T69" s="13"/>
      <c r="U69" s="21"/>
      <c r="V69" s="13"/>
      <c r="W69" s="13"/>
      <c r="X69" s="13"/>
      <c r="Y69" s="13"/>
      <c r="Z69" s="13"/>
      <c r="AA69" s="78"/>
      <c r="AB69" s="13"/>
      <c r="AC69" s="78"/>
      <c r="AD69" s="13"/>
      <c r="AE69" s="78"/>
      <c r="AF69" s="13"/>
      <c r="AG69" s="13"/>
      <c r="AH69" s="13"/>
      <c r="AI69" s="78"/>
      <c r="AJ69" s="13"/>
      <c r="AK69" s="78"/>
      <c r="AL69" s="13"/>
      <c r="AM69" s="78"/>
      <c r="AN69" s="13"/>
      <c r="AO69" s="13"/>
      <c r="AP69" s="13"/>
      <c r="AQ69" s="78"/>
      <c r="AR69" s="13"/>
      <c r="AS69" s="78"/>
      <c r="AT69" s="13"/>
      <c r="AU69" s="78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5"/>
      <c r="BG69" s="13"/>
      <c r="BH69" s="15"/>
      <c r="BI69" s="13"/>
      <c r="BJ69" s="15"/>
      <c r="BK69" s="13"/>
      <c r="BL69" s="15"/>
      <c r="BM69" s="13"/>
      <c r="BN69" s="1"/>
      <c r="BO69" s="1"/>
      <c r="BP69" s="1"/>
      <c r="BQ69" s="1"/>
      <c r="BR69" s="1"/>
    </row>
    <row r="70" spans="1:70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03"/>
      <c r="O70" s="1"/>
      <c r="P70" s="1"/>
      <c r="Q70" s="1"/>
      <c r="R70" s="1"/>
      <c r="S70" s="21"/>
      <c r="T70" s="13"/>
      <c r="U70" s="21"/>
      <c r="V70" s="13"/>
      <c r="W70" s="13"/>
      <c r="X70" s="13"/>
      <c r="Y70" s="13"/>
      <c r="Z70" s="13"/>
      <c r="AA70" s="78"/>
      <c r="AB70" s="13"/>
      <c r="AC70" s="78"/>
      <c r="AD70" s="13"/>
      <c r="AE70" s="78"/>
      <c r="AF70" s="13"/>
      <c r="AG70" s="13"/>
      <c r="AH70" s="13"/>
      <c r="AI70" s="78"/>
      <c r="AJ70" s="13"/>
      <c r="AK70" s="78"/>
      <c r="AL70" s="13"/>
      <c r="AM70" s="78"/>
      <c r="AN70" s="13"/>
      <c r="AO70" s="13"/>
      <c r="AP70" s="13"/>
      <c r="AQ70" s="78"/>
      <c r="AR70" s="13"/>
      <c r="AS70" s="78"/>
      <c r="AT70" s="13"/>
      <c r="AU70" s="78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5"/>
      <c r="BG70" s="13"/>
      <c r="BH70" s="15"/>
      <c r="BI70" s="13"/>
      <c r="BJ70" s="15"/>
      <c r="BK70" s="13"/>
      <c r="BL70" s="15"/>
      <c r="BM70" s="13"/>
      <c r="BN70" s="1"/>
      <c r="BO70" s="1"/>
      <c r="BP70" s="1"/>
      <c r="BQ70" s="1"/>
      <c r="BR70" s="1"/>
    </row>
    <row r="71" spans="1:7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03"/>
      <c r="O71" s="1"/>
      <c r="P71" s="1"/>
      <c r="Q71" s="1"/>
      <c r="R71" s="1"/>
      <c r="S71" s="21"/>
      <c r="T71" s="13"/>
      <c r="U71" s="21"/>
      <c r="V71" s="13"/>
      <c r="W71" s="13"/>
      <c r="X71" s="13"/>
      <c r="Y71" s="13"/>
      <c r="Z71" s="13"/>
      <c r="AA71" s="78"/>
      <c r="AB71" s="13"/>
      <c r="AC71" s="78"/>
      <c r="AD71" s="13"/>
      <c r="AE71" s="78"/>
      <c r="AF71" s="13"/>
      <c r="AG71" s="13"/>
      <c r="AH71" s="13"/>
      <c r="AI71" s="78"/>
      <c r="AJ71" s="13"/>
      <c r="AK71" s="78"/>
      <c r="AL71" s="13"/>
      <c r="AM71" s="78"/>
      <c r="AN71" s="13"/>
      <c r="AO71" s="13"/>
      <c r="AP71" s="13"/>
      <c r="AQ71" s="78"/>
      <c r="AR71" s="13"/>
      <c r="AS71" s="78"/>
      <c r="AT71" s="13"/>
      <c r="AU71" s="78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5"/>
      <c r="BG71" s="13"/>
      <c r="BH71" s="15"/>
      <c r="BI71" s="13"/>
      <c r="BJ71" s="15"/>
      <c r="BK71" s="13"/>
      <c r="BL71" s="15"/>
      <c r="BM71" s="13"/>
      <c r="BN71" s="1"/>
      <c r="BO71" s="1"/>
      <c r="BP71" s="1"/>
      <c r="BQ71" s="1"/>
      <c r="BR71" s="1"/>
    </row>
    <row r="72" spans="1:70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03"/>
      <c r="O72" s="1"/>
      <c r="P72" s="1"/>
      <c r="Q72" s="1"/>
      <c r="R72" s="1"/>
      <c r="S72" s="21"/>
      <c r="T72" s="13"/>
      <c r="U72" s="21"/>
      <c r="V72" s="13"/>
      <c r="W72" s="13"/>
      <c r="X72" s="13"/>
      <c r="Y72" s="13"/>
      <c r="Z72" s="13"/>
      <c r="AA72" s="78"/>
      <c r="AB72" s="13"/>
      <c r="AC72" s="78"/>
      <c r="AD72" s="13"/>
      <c r="AE72" s="78"/>
      <c r="AF72" s="13"/>
      <c r="AG72" s="13"/>
      <c r="AH72" s="13"/>
      <c r="AI72" s="78"/>
      <c r="AJ72" s="13"/>
      <c r="AK72" s="78"/>
      <c r="AL72" s="13"/>
      <c r="AM72" s="78"/>
      <c r="AN72" s="13"/>
      <c r="AO72" s="13"/>
      <c r="AP72" s="13"/>
      <c r="AQ72" s="78"/>
      <c r="AR72" s="13"/>
      <c r="AS72" s="78"/>
      <c r="AT72" s="13"/>
      <c r="AU72" s="78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5"/>
      <c r="BG72" s="13"/>
      <c r="BH72" s="15"/>
      <c r="BI72" s="13"/>
      <c r="BJ72" s="15"/>
      <c r="BK72" s="13"/>
      <c r="BL72" s="15"/>
      <c r="BM72" s="13"/>
      <c r="BN72" s="1"/>
      <c r="BO72" s="1"/>
      <c r="BP72" s="1"/>
      <c r="BQ72" s="1"/>
      <c r="BR72" s="1"/>
    </row>
    <row r="73" spans="1:70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03"/>
      <c r="O73" s="1"/>
      <c r="P73" s="1"/>
      <c r="Q73" s="1"/>
      <c r="R73" s="1"/>
      <c r="S73" s="21"/>
      <c r="T73" s="13"/>
      <c r="U73" s="21"/>
      <c r="V73" s="13"/>
      <c r="W73" s="13"/>
      <c r="X73" s="13"/>
      <c r="Y73" s="13"/>
      <c r="Z73" s="13"/>
      <c r="AA73" s="78"/>
      <c r="AB73" s="13"/>
      <c r="AC73" s="78"/>
      <c r="AD73" s="13"/>
      <c r="AE73" s="78"/>
      <c r="AF73" s="13"/>
      <c r="AG73" s="13"/>
      <c r="AH73" s="13"/>
      <c r="AI73" s="78"/>
      <c r="AJ73" s="13"/>
      <c r="AK73" s="78"/>
      <c r="AL73" s="13"/>
      <c r="AM73" s="78"/>
      <c r="AN73" s="13"/>
      <c r="AO73" s="13"/>
      <c r="AP73" s="13"/>
      <c r="AQ73" s="78"/>
      <c r="AR73" s="13"/>
      <c r="AS73" s="78"/>
      <c r="AT73" s="13"/>
      <c r="AU73" s="78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5"/>
      <c r="BG73" s="13"/>
      <c r="BH73" s="15"/>
      <c r="BI73" s="13"/>
      <c r="BJ73" s="15"/>
      <c r="BK73" s="13"/>
      <c r="BL73" s="15"/>
      <c r="BM73" s="13"/>
      <c r="BN73" s="1"/>
      <c r="BO73" s="1"/>
      <c r="BP73" s="1"/>
      <c r="BQ73" s="1"/>
      <c r="BR73" s="1"/>
    </row>
    <row r="74" spans="1:7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03"/>
      <c r="O74" s="1"/>
      <c r="P74" s="1"/>
      <c r="Q74" s="1"/>
      <c r="R74" s="1"/>
      <c r="S74" s="21"/>
      <c r="T74" s="13"/>
      <c r="U74" s="21"/>
      <c r="V74" s="13"/>
      <c r="W74" s="13"/>
      <c r="X74" s="13"/>
      <c r="Y74" s="13"/>
      <c r="Z74" s="13"/>
      <c r="AA74" s="78"/>
      <c r="AB74" s="13"/>
      <c r="AC74" s="78"/>
      <c r="AD74" s="13"/>
      <c r="AE74" s="78"/>
      <c r="AF74" s="13"/>
      <c r="AG74" s="13"/>
      <c r="AH74" s="13"/>
      <c r="AI74" s="78"/>
      <c r="AJ74" s="13"/>
      <c r="AK74" s="78"/>
      <c r="AL74" s="13"/>
      <c r="AM74" s="78"/>
      <c r="AN74" s="13"/>
      <c r="AO74" s="13"/>
      <c r="AP74" s="13"/>
      <c r="AQ74" s="78"/>
      <c r="AR74" s="13"/>
      <c r="AS74" s="78"/>
      <c r="AT74" s="13"/>
      <c r="AU74" s="78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5"/>
      <c r="BG74" s="13"/>
      <c r="BH74" s="15"/>
      <c r="BI74" s="13"/>
      <c r="BJ74" s="15"/>
      <c r="BK74" s="13"/>
      <c r="BL74" s="15"/>
      <c r="BM74" s="13"/>
      <c r="BN74" s="1"/>
      <c r="BO74" s="1"/>
      <c r="BP74" s="1"/>
      <c r="BQ74" s="1"/>
      <c r="BR74" s="1"/>
    </row>
    <row r="75" spans="1:7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03"/>
      <c r="O75" s="1"/>
      <c r="P75" s="1"/>
      <c r="Q75" s="1"/>
      <c r="R75" s="1"/>
      <c r="S75" s="21"/>
      <c r="T75" s="13"/>
      <c r="U75" s="21"/>
      <c r="V75" s="13"/>
      <c r="W75" s="13"/>
      <c r="X75" s="13"/>
      <c r="Y75" s="13"/>
      <c r="Z75" s="13"/>
      <c r="AA75" s="78"/>
      <c r="AB75" s="13"/>
      <c r="AC75" s="78"/>
      <c r="AD75" s="13"/>
      <c r="AE75" s="78"/>
      <c r="AF75" s="13"/>
      <c r="AG75" s="13"/>
      <c r="AH75" s="13"/>
      <c r="AI75" s="78"/>
      <c r="AJ75" s="13"/>
      <c r="AK75" s="78"/>
      <c r="AL75" s="13"/>
      <c r="AM75" s="78"/>
      <c r="AN75" s="13"/>
      <c r="AO75" s="13"/>
      <c r="AP75" s="13"/>
      <c r="AQ75" s="78"/>
      <c r="AR75" s="13"/>
      <c r="AS75" s="78"/>
      <c r="AT75" s="13"/>
      <c r="AU75" s="78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5"/>
      <c r="BG75" s="13"/>
      <c r="BH75" s="15"/>
      <c r="BI75" s="13"/>
      <c r="BJ75" s="15"/>
      <c r="BK75" s="13"/>
      <c r="BL75" s="15"/>
      <c r="BM75" s="13"/>
      <c r="BN75" s="1"/>
      <c r="BO75" s="1"/>
      <c r="BP75" s="1"/>
      <c r="BQ75" s="1"/>
      <c r="BR75" s="1"/>
    </row>
    <row r="76" spans="1:7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03"/>
      <c r="O76" s="1"/>
      <c r="P76" s="1"/>
      <c r="Q76" s="1"/>
      <c r="R76" s="1"/>
      <c r="S76" s="21"/>
      <c r="T76" s="13"/>
      <c r="U76" s="21"/>
      <c r="V76" s="13"/>
      <c r="W76" s="13"/>
      <c r="X76" s="13"/>
      <c r="Y76" s="13"/>
      <c r="Z76" s="13"/>
      <c r="AA76" s="78"/>
      <c r="AB76" s="13"/>
      <c r="AC76" s="78"/>
      <c r="AD76" s="13"/>
      <c r="AE76" s="78"/>
      <c r="AF76" s="13"/>
      <c r="AG76" s="13"/>
      <c r="AH76" s="13"/>
      <c r="AI76" s="78"/>
      <c r="AJ76" s="13"/>
      <c r="AK76" s="78"/>
      <c r="AL76" s="13"/>
      <c r="AM76" s="78"/>
      <c r="AN76" s="13"/>
      <c r="AO76" s="13"/>
      <c r="AP76" s="13"/>
      <c r="AQ76" s="78"/>
      <c r="AR76" s="13"/>
      <c r="AS76" s="78"/>
      <c r="AT76" s="13"/>
      <c r="AU76" s="78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5"/>
      <c r="BG76" s="13"/>
      <c r="BH76" s="15"/>
      <c r="BI76" s="13"/>
      <c r="BJ76" s="15"/>
      <c r="BK76" s="13"/>
      <c r="BL76" s="15"/>
      <c r="BM76" s="13"/>
      <c r="BN76" s="1"/>
      <c r="BO76" s="1"/>
      <c r="BP76" s="1"/>
      <c r="BQ76" s="1"/>
      <c r="BR76" s="1"/>
    </row>
    <row r="77" spans="1:7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03"/>
      <c r="O77" s="1"/>
      <c r="P77" s="1"/>
      <c r="Q77" s="1"/>
      <c r="R77" s="1"/>
      <c r="S77" s="21"/>
      <c r="T77" s="13"/>
      <c r="U77" s="21"/>
      <c r="V77" s="13"/>
      <c r="W77" s="13"/>
      <c r="X77" s="13"/>
      <c r="Y77" s="13"/>
      <c r="Z77" s="13"/>
      <c r="AA77" s="78"/>
      <c r="AB77" s="13"/>
      <c r="AC77" s="78"/>
      <c r="AD77" s="13"/>
      <c r="AE77" s="78"/>
      <c r="AF77" s="13"/>
      <c r="AG77" s="13"/>
      <c r="AH77" s="13"/>
      <c r="AI77" s="78"/>
      <c r="AJ77" s="13"/>
      <c r="AK77" s="78"/>
      <c r="AL77" s="13"/>
      <c r="AM77" s="78"/>
      <c r="AN77" s="13"/>
      <c r="AO77" s="13"/>
      <c r="AP77" s="13"/>
      <c r="AQ77" s="78"/>
      <c r="AR77" s="13"/>
      <c r="AS77" s="78"/>
      <c r="AT77" s="13"/>
      <c r="AU77" s="78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5"/>
      <c r="BG77" s="13"/>
      <c r="BH77" s="15"/>
      <c r="BI77" s="13"/>
      <c r="BJ77" s="15"/>
      <c r="BK77" s="13"/>
      <c r="BL77" s="15"/>
      <c r="BM77" s="13"/>
      <c r="BN77" s="1"/>
      <c r="BO77" s="1"/>
      <c r="BP77" s="1"/>
      <c r="BQ77" s="1"/>
      <c r="BR77" s="1"/>
    </row>
    <row r="78" spans="1:7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03"/>
      <c r="O78" s="1"/>
      <c r="P78" s="1"/>
      <c r="Q78" s="1"/>
      <c r="R78" s="1"/>
      <c r="S78" s="21"/>
      <c r="T78" s="13"/>
      <c r="U78" s="21"/>
      <c r="V78" s="13"/>
      <c r="W78" s="13"/>
      <c r="X78" s="13"/>
      <c r="Y78" s="13"/>
      <c r="Z78" s="13"/>
      <c r="AA78" s="78"/>
      <c r="AB78" s="13"/>
      <c r="AC78" s="78"/>
      <c r="AD78" s="13"/>
      <c r="AE78" s="78"/>
      <c r="AF78" s="13"/>
      <c r="AG78" s="13"/>
      <c r="AH78" s="13"/>
      <c r="AI78" s="78"/>
      <c r="AJ78" s="13"/>
      <c r="AK78" s="78"/>
      <c r="AL78" s="13"/>
      <c r="AM78" s="78"/>
      <c r="AN78" s="13"/>
      <c r="AO78" s="13"/>
      <c r="AP78" s="13"/>
      <c r="AQ78" s="78"/>
      <c r="AR78" s="13"/>
      <c r="AS78" s="78"/>
      <c r="AT78" s="13"/>
      <c r="AU78" s="78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5"/>
      <c r="BG78" s="13"/>
      <c r="BH78" s="15"/>
      <c r="BI78" s="13"/>
      <c r="BJ78" s="15"/>
      <c r="BK78" s="13"/>
      <c r="BL78" s="15"/>
      <c r="BM78" s="13"/>
      <c r="BN78" s="1"/>
      <c r="BO78" s="1"/>
      <c r="BP78" s="1"/>
      <c r="BQ78" s="1"/>
      <c r="BR78" s="1"/>
    </row>
    <row r="79" spans="1:7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03"/>
      <c r="O79" s="1"/>
      <c r="P79" s="1"/>
      <c r="Q79" s="1"/>
      <c r="R79" s="1"/>
      <c r="S79" s="21"/>
      <c r="T79" s="13"/>
      <c r="U79" s="21"/>
      <c r="V79" s="13"/>
      <c r="W79" s="13"/>
      <c r="X79" s="13"/>
      <c r="Y79" s="13"/>
      <c r="Z79" s="13"/>
      <c r="AA79" s="78"/>
      <c r="AB79" s="13"/>
      <c r="AC79" s="78"/>
      <c r="AD79" s="13"/>
      <c r="AE79" s="78"/>
      <c r="AF79" s="13"/>
      <c r="AG79" s="13"/>
      <c r="AH79" s="13"/>
      <c r="AI79" s="78"/>
      <c r="AJ79" s="13"/>
      <c r="AK79" s="78"/>
      <c r="AL79" s="13"/>
      <c r="AM79" s="78"/>
      <c r="AN79" s="13"/>
      <c r="AO79" s="13"/>
      <c r="AP79" s="13"/>
      <c r="AQ79" s="78"/>
      <c r="AR79" s="13"/>
      <c r="AS79" s="78"/>
      <c r="AT79" s="13"/>
      <c r="AU79" s="78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5"/>
      <c r="BG79" s="13"/>
      <c r="BH79" s="15"/>
      <c r="BI79" s="13"/>
      <c r="BJ79" s="15"/>
      <c r="BK79" s="13"/>
      <c r="BL79" s="15"/>
      <c r="BM79" s="13"/>
      <c r="BN79" s="1"/>
      <c r="BO79" s="1"/>
      <c r="BP79" s="1"/>
      <c r="BQ79" s="1"/>
      <c r="BR79" s="1"/>
    </row>
    <row r="80" spans="1:7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03"/>
      <c r="O80" s="1"/>
      <c r="P80" s="1"/>
      <c r="Q80" s="1"/>
      <c r="R80" s="1"/>
      <c r="S80" s="21"/>
      <c r="T80" s="13"/>
      <c r="U80" s="21"/>
      <c r="V80" s="13"/>
      <c r="W80" s="13"/>
      <c r="X80" s="13"/>
      <c r="Y80" s="13"/>
      <c r="Z80" s="13"/>
      <c r="AA80" s="78"/>
      <c r="AB80" s="13"/>
      <c r="AC80" s="78"/>
      <c r="AD80" s="13"/>
      <c r="AE80" s="78"/>
      <c r="AF80" s="13"/>
      <c r="AG80" s="13"/>
      <c r="AH80" s="13"/>
      <c r="AI80" s="78"/>
      <c r="AJ80" s="13"/>
      <c r="AK80" s="78"/>
      <c r="AL80" s="13"/>
      <c r="AM80" s="78"/>
      <c r="AN80" s="13"/>
      <c r="AO80" s="13"/>
      <c r="AP80" s="13"/>
      <c r="AQ80" s="78"/>
      <c r="AR80" s="13"/>
      <c r="AS80" s="78"/>
      <c r="AT80" s="13"/>
      <c r="AU80" s="78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5"/>
      <c r="BG80" s="13"/>
      <c r="BH80" s="15"/>
      <c r="BI80" s="13"/>
      <c r="BJ80" s="15"/>
      <c r="BK80" s="13"/>
      <c r="BL80" s="15"/>
      <c r="BM80" s="13"/>
      <c r="BN80" s="1"/>
      <c r="BO80" s="1"/>
      <c r="BP80" s="1"/>
      <c r="BQ80" s="1"/>
      <c r="BR80" s="1"/>
    </row>
    <row r="81" spans="1:7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03"/>
      <c r="O81" s="1"/>
      <c r="P81" s="1"/>
      <c r="Q81" s="1"/>
      <c r="R81" s="1"/>
      <c r="S81" s="21"/>
      <c r="T81" s="13"/>
      <c r="U81" s="21"/>
      <c r="V81" s="13"/>
      <c r="W81" s="13"/>
      <c r="X81" s="13"/>
      <c r="Y81" s="13"/>
      <c r="Z81" s="13"/>
      <c r="AA81" s="78"/>
      <c r="AB81" s="13"/>
      <c r="AC81" s="78"/>
      <c r="AD81" s="13"/>
      <c r="AE81" s="78"/>
      <c r="AF81" s="13"/>
      <c r="AG81" s="13"/>
      <c r="AH81" s="13"/>
      <c r="AI81" s="78"/>
      <c r="AJ81" s="13"/>
      <c r="AK81" s="78"/>
      <c r="AL81" s="13"/>
      <c r="AM81" s="78"/>
      <c r="AN81" s="13"/>
      <c r="AO81" s="13"/>
      <c r="AP81" s="13"/>
      <c r="AQ81" s="78"/>
      <c r="AR81" s="13"/>
      <c r="AS81" s="78"/>
      <c r="AT81" s="13"/>
      <c r="AU81" s="78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5"/>
      <c r="BG81" s="13"/>
      <c r="BH81" s="15"/>
      <c r="BI81" s="13"/>
      <c r="BJ81" s="15"/>
      <c r="BK81" s="13"/>
      <c r="BL81" s="15"/>
      <c r="BM81" s="13"/>
      <c r="BN81" s="1"/>
      <c r="BO81" s="1"/>
      <c r="BP81" s="1"/>
      <c r="BQ81" s="1"/>
      <c r="BR81" s="1"/>
    </row>
    <row r="82" spans="1:7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03"/>
      <c r="O82" s="1"/>
      <c r="P82" s="1"/>
      <c r="Q82" s="1"/>
      <c r="R82" s="1"/>
      <c r="S82" s="21"/>
      <c r="T82" s="13"/>
      <c r="U82" s="21"/>
      <c r="V82" s="13"/>
      <c r="W82" s="13"/>
      <c r="X82" s="13"/>
      <c r="Y82" s="13"/>
      <c r="Z82" s="13"/>
      <c r="AA82" s="78"/>
      <c r="AB82" s="13"/>
      <c r="AC82" s="78"/>
      <c r="AD82" s="13"/>
      <c r="AE82" s="78"/>
      <c r="AF82" s="13"/>
      <c r="AG82" s="13"/>
      <c r="AH82" s="13"/>
      <c r="AI82" s="78"/>
      <c r="AJ82" s="13"/>
      <c r="AK82" s="78"/>
      <c r="AL82" s="13"/>
      <c r="AM82" s="78"/>
      <c r="AN82" s="13"/>
      <c r="AO82" s="13"/>
      <c r="AP82" s="13"/>
      <c r="AQ82" s="78"/>
      <c r="AR82" s="13"/>
      <c r="AS82" s="78"/>
      <c r="AT82" s="13"/>
      <c r="AU82" s="78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5"/>
      <c r="BG82" s="13"/>
      <c r="BH82" s="15"/>
      <c r="BI82" s="13"/>
      <c r="BJ82" s="15"/>
      <c r="BK82" s="13"/>
      <c r="BL82" s="15"/>
      <c r="BM82" s="13"/>
      <c r="BN82" s="1"/>
      <c r="BO82" s="1"/>
      <c r="BP82" s="1"/>
      <c r="BQ82" s="1"/>
      <c r="BR82" s="1"/>
    </row>
    <row r="83" spans="1:7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03"/>
      <c r="O83" s="1"/>
      <c r="P83" s="1"/>
      <c r="Q83" s="1"/>
      <c r="R83" s="1"/>
      <c r="S83" s="21"/>
      <c r="T83" s="13"/>
      <c r="U83" s="21"/>
      <c r="V83" s="13"/>
      <c r="W83" s="13"/>
      <c r="X83" s="13"/>
      <c r="Y83" s="13"/>
      <c r="Z83" s="13"/>
      <c r="AA83" s="78"/>
      <c r="AB83" s="13"/>
      <c r="AC83" s="78"/>
      <c r="AD83" s="13"/>
      <c r="AE83" s="78"/>
      <c r="AF83" s="13"/>
      <c r="AG83" s="13"/>
      <c r="AH83" s="13"/>
      <c r="AI83" s="78"/>
      <c r="AJ83" s="13"/>
      <c r="AK83" s="78"/>
      <c r="AL83" s="13"/>
      <c r="AM83" s="78"/>
      <c r="AN83" s="13"/>
      <c r="AO83" s="13"/>
      <c r="AP83" s="13"/>
      <c r="AQ83" s="78"/>
      <c r="AR83" s="13"/>
      <c r="AS83" s="78"/>
      <c r="AT83" s="13"/>
      <c r="AU83" s="78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5"/>
      <c r="BG83" s="13"/>
      <c r="BH83" s="15"/>
      <c r="BI83" s="13"/>
      <c r="BJ83" s="15"/>
      <c r="BK83" s="13"/>
      <c r="BL83" s="15"/>
      <c r="BM83" s="13"/>
      <c r="BN83" s="1"/>
      <c r="BO83" s="1"/>
      <c r="BP83" s="1"/>
      <c r="BQ83" s="1"/>
      <c r="BR83" s="1"/>
    </row>
    <row r="84" spans="1:7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03"/>
      <c r="O84" s="1"/>
      <c r="P84" s="1"/>
      <c r="Q84" s="1"/>
      <c r="R84" s="1"/>
      <c r="S84" s="21"/>
      <c r="T84" s="13"/>
      <c r="U84" s="21"/>
      <c r="V84" s="13"/>
      <c r="W84" s="13"/>
      <c r="X84" s="13"/>
      <c r="Y84" s="13"/>
      <c r="Z84" s="13"/>
      <c r="AA84" s="78"/>
      <c r="AB84" s="13"/>
      <c r="AC84" s="78"/>
      <c r="AD84" s="13"/>
      <c r="AE84" s="78"/>
      <c r="AF84" s="13"/>
      <c r="AG84" s="13"/>
      <c r="AH84" s="13"/>
      <c r="AI84" s="78"/>
      <c r="AJ84" s="13"/>
      <c r="AK84" s="78"/>
      <c r="AL84" s="13"/>
      <c r="AM84" s="78"/>
      <c r="AN84" s="13"/>
      <c r="AO84" s="13"/>
      <c r="AP84" s="13"/>
      <c r="AQ84" s="78"/>
      <c r="AR84" s="13"/>
      <c r="AS84" s="78"/>
      <c r="AT84" s="13"/>
      <c r="AU84" s="78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5"/>
      <c r="BG84" s="13"/>
      <c r="BH84" s="15"/>
      <c r="BI84" s="13"/>
      <c r="BJ84" s="15"/>
      <c r="BK84" s="13"/>
      <c r="BL84" s="15"/>
      <c r="BM84" s="13"/>
      <c r="BN84" s="1"/>
      <c r="BO84" s="1"/>
      <c r="BP84" s="1"/>
      <c r="BQ84" s="1"/>
      <c r="BR84" s="1"/>
    </row>
    <row r="85" spans="1:7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03"/>
      <c r="O85" s="1"/>
      <c r="P85" s="1"/>
      <c r="Q85" s="1"/>
      <c r="R85" s="1"/>
      <c r="S85" s="21"/>
      <c r="T85" s="13"/>
      <c r="U85" s="21"/>
      <c r="V85" s="13"/>
      <c r="W85" s="13"/>
      <c r="X85" s="13"/>
      <c r="Y85" s="13"/>
      <c r="Z85" s="13"/>
      <c r="AA85" s="78"/>
      <c r="AB85" s="13"/>
      <c r="AC85" s="78"/>
      <c r="AD85" s="13"/>
      <c r="AE85" s="78"/>
      <c r="AF85" s="13"/>
      <c r="AG85" s="13"/>
      <c r="AH85" s="13"/>
      <c r="AI85" s="78"/>
      <c r="AJ85" s="13"/>
      <c r="AK85" s="78"/>
      <c r="AL85" s="13"/>
      <c r="AM85" s="78"/>
      <c r="AN85" s="13"/>
      <c r="AO85" s="13"/>
      <c r="AP85" s="13"/>
      <c r="AQ85" s="78"/>
      <c r="AR85" s="13"/>
      <c r="AS85" s="78"/>
      <c r="AT85" s="13"/>
      <c r="AU85" s="78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5"/>
      <c r="BG85" s="13"/>
      <c r="BH85" s="15"/>
      <c r="BI85" s="13"/>
      <c r="BJ85" s="15"/>
      <c r="BK85" s="13"/>
      <c r="BL85" s="15"/>
      <c r="BM85" s="13"/>
      <c r="BN85" s="1"/>
      <c r="BO85" s="1"/>
      <c r="BP85" s="1"/>
      <c r="BQ85" s="1"/>
      <c r="BR85" s="1"/>
    </row>
    <row r="86" spans="1:7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03"/>
      <c r="O86" s="1"/>
      <c r="P86" s="1"/>
      <c r="Q86" s="1"/>
      <c r="R86" s="1"/>
      <c r="S86" s="21"/>
      <c r="T86" s="13"/>
      <c r="U86" s="21"/>
      <c r="V86" s="13"/>
      <c r="W86" s="13"/>
      <c r="X86" s="13"/>
      <c r="Y86" s="13"/>
      <c r="Z86" s="13"/>
      <c r="AA86" s="78"/>
      <c r="AB86" s="13"/>
      <c r="AC86" s="78"/>
      <c r="AD86" s="13"/>
      <c r="AE86" s="78"/>
      <c r="AF86" s="13"/>
      <c r="AG86" s="13"/>
      <c r="AH86" s="13"/>
      <c r="AI86" s="78"/>
      <c r="AJ86" s="13"/>
      <c r="AK86" s="78"/>
      <c r="AL86" s="13"/>
      <c r="AM86" s="78"/>
      <c r="AN86" s="13"/>
      <c r="AO86" s="13"/>
      <c r="AP86" s="13"/>
      <c r="AQ86" s="78"/>
      <c r="AR86" s="13"/>
      <c r="AS86" s="78"/>
      <c r="AT86" s="13"/>
      <c r="AU86" s="78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5"/>
      <c r="BG86" s="13"/>
      <c r="BH86" s="15"/>
      <c r="BI86" s="13"/>
      <c r="BJ86" s="15"/>
      <c r="BK86" s="13"/>
      <c r="BL86" s="15"/>
      <c r="BM86" s="13"/>
      <c r="BN86" s="1"/>
      <c r="BO86" s="1"/>
      <c r="BP86" s="1"/>
      <c r="BQ86" s="1"/>
      <c r="BR86" s="1"/>
    </row>
    <row r="87" spans="1:7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03"/>
      <c r="O87" s="1"/>
      <c r="P87" s="1"/>
      <c r="Q87" s="1"/>
      <c r="R87" s="1"/>
      <c r="S87" s="21"/>
      <c r="T87" s="13"/>
      <c r="U87" s="21"/>
      <c r="V87" s="13"/>
      <c r="W87" s="13"/>
      <c r="X87" s="13"/>
      <c r="Y87" s="13"/>
      <c r="Z87" s="13"/>
      <c r="AA87" s="78"/>
      <c r="AB87" s="13"/>
      <c r="AC87" s="78"/>
      <c r="AD87" s="13"/>
      <c r="AE87" s="78"/>
      <c r="AF87" s="13"/>
      <c r="AG87" s="13"/>
      <c r="AH87" s="13"/>
      <c r="AI87" s="78"/>
      <c r="AJ87" s="13"/>
      <c r="AK87" s="78"/>
      <c r="AL87" s="13"/>
      <c r="AM87" s="78"/>
      <c r="AN87" s="13"/>
      <c r="AO87" s="13"/>
      <c r="AP87" s="13"/>
      <c r="AQ87" s="78"/>
      <c r="AR87" s="13"/>
      <c r="AS87" s="78"/>
      <c r="AT87" s="13"/>
      <c r="AU87" s="78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5"/>
      <c r="BG87" s="13"/>
      <c r="BH87" s="15"/>
      <c r="BI87" s="13"/>
      <c r="BJ87" s="15"/>
      <c r="BK87" s="13"/>
      <c r="BL87" s="15"/>
      <c r="BM87" s="13"/>
      <c r="BN87" s="1"/>
      <c r="BO87" s="1"/>
      <c r="BP87" s="1"/>
      <c r="BQ87" s="1"/>
      <c r="BR87" s="1"/>
    </row>
    <row r="88" spans="1:7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03"/>
      <c r="O88" s="1"/>
      <c r="P88" s="1"/>
      <c r="Q88" s="1"/>
      <c r="R88" s="1"/>
      <c r="S88" s="21"/>
      <c r="T88" s="13"/>
      <c r="U88" s="21"/>
      <c r="V88" s="13"/>
      <c r="W88" s="13"/>
      <c r="X88" s="13"/>
      <c r="Y88" s="13"/>
      <c r="Z88" s="13"/>
      <c r="AA88" s="78"/>
      <c r="AB88" s="13"/>
      <c r="AC88" s="78"/>
      <c r="AD88" s="13"/>
      <c r="AE88" s="78"/>
      <c r="AF88" s="13"/>
      <c r="AG88" s="13"/>
      <c r="AH88" s="13"/>
      <c r="AI88" s="78"/>
      <c r="AJ88" s="13"/>
      <c r="AK88" s="78"/>
      <c r="AL88" s="13"/>
      <c r="AM88" s="78"/>
      <c r="AN88" s="13"/>
      <c r="AO88" s="13"/>
      <c r="AP88" s="13"/>
      <c r="AQ88" s="78"/>
      <c r="AR88" s="13"/>
      <c r="AS88" s="78"/>
      <c r="AT88" s="13"/>
      <c r="AU88" s="78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5"/>
      <c r="BG88" s="13"/>
      <c r="BH88" s="15"/>
      <c r="BI88" s="13"/>
      <c r="BJ88" s="15"/>
      <c r="BK88" s="13"/>
      <c r="BL88" s="15"/>
      <c r="BM88" s="13"/>
      <c r="BN88" s="1"/>
      <c r="BO88" s="1"/>
      <c r="BP88" s="1"/>
      <c r="BQ88" s="1"/>
      <c r="BR88" s="1"/>
    </row>
    <row r="89" spans="1:7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03"/>
      <c r="O89" s="1"/>
      <c r="P89" s="1"/>
      <c r="Q89" s="1"/>
      <c r="R89" s="1"/>
      <c r="S89" s="21"/>
      <c r="T89" s="13"/>
      <c r="U89" s="21"/>
      <c r="V89" s="13"/>
      <c r="W89" s="13"/>
      <c r="X89" s="13"/>
      <c r="Y89" s="13"/>
      <c r="Z89" s="13"/>
      <c r="AA89" s="78"/>
      <c r="AB89" s="13"/>
      <c r="AC89" s="78"/>
      <c r="AD89" s="13"/>
      <c r="AE89" s="78"/>
      <c r="AF89" s="13"/>
      <c r="AG89" s="13"/>
      <c r="AH89" s="13"/>
      <c r="AI89" s="78"/>
      <c r="AJ89" s="13"/>
      <c r="AK89" s="78"/>
      <c r="AL89" s="13"/>
      <c r="AM89" s="78"/>
      <c r="AN89" s="13"/>
      <c r="AO89" s="13"/>
      <c r="AP89" s="13"/>
      <c r="AQ89" s="78"/>
      <c r="AR89" s="13"/>
      <c r="AS89" s="78"/>
      <c r="AT89" s="13"/>
      <c r="AU89" s="78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5"/>
      <c r="BG89" s="13"/>
      <c r="BH89" s="15"/>
      <c r="BI89" s="13"/>
      <c r="BJ89" s="15"/>
      <c r="BK89" s="13"/>
      <c r="BL89" s="15"/>
      <c r="BM89" s="13"/>
      <c r="BN89" s="1"/>
      <c r="BO89" s="1"/>
      <c r="BP89" s="1"/>
      <c r="BQ89" s="1"/>
      <c r="BR89" s="1"/>
    </row>
    <row r="90" spans="1:7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03"/>
      <c r="O90" s="1"/>
      <c r="P90" s="1"/>
      <c r="Q90" s="1"/>
      <c r="R90" s="1"/>
      <c r="S90" s="21"/>
      <c r="T90" s="13"/>
      <c r="U90" s="21"/>
      <c r="V90" s="13"/>
      <c r="W90" s="13"/>
      <c r="X90" s="13"/>
      <c r="Y90" s="13"/>
      <c r="Z90" s="13"/>
      <c r="AA90" s="78"/>
      <c r="AB90" s="13"/>
      <c r="AC90" s="78"/>
      <c r="AD90" s="13"/>
      <c r="AE90" s="78"/>
      <c r="AF90" s="13"/>
      <c r="AG90" s="13"/>
      <c r="AH90" s="13"/>
      <c r="AI90" s="78"/>
      <c r="AJ90" s="13"/>
      <c r="AK90" s="78"/>
      <c r="AL90" s="13"/>
      <c r="AM90" s="78"/>
      <c r="AN90" s="13"/>
      <c r="AO90" s="13"/>
      <c r="AP90" s="13"/>
      <c r="AQ90" s="78"/>
      <c r="AR90" s="13"/>
      <c r="AS90" s="78"/>
      <c r="AT90" s="13"/>
      <c r="AU90" s="78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5"/>
      <c r="BG90" s="13"/>
      <c r="BH90" s="15"/>
      <c r="BI90" s="13"/>
      <c r="BJ90" s="15"/>
      <c r="BK90" s="13"/>
      <c r="BL90" s="15"/>
      <c r="BM90" s="13"/>
      <c r="BN90" s="1"/>
      <c r="BO90" s="1"/>
      <c r="BP90" s="1"/>
      <c r="BQ90" s="1"/>
      <c r="BR90" s="1"/>
    </row>
    <row r="91" spans="1:7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03"/>
      <c r="O91" s="1"/>
      <c r="P91" s="1"/>
      <c r="Q91" s="1"/>
      <c r="R91" s="1"/>
      <c r="S91" s="21"/>
      <c r="T91" s="13"/>
      <c r="U91" s="21"/>
      <c r="V91" s="13"/>
      <c r="W91" s="13"/>
      <c r="X91" s="13"/>
      <c r="Y91" s="13"/>
      <c r="Z91" s="13"/>
      <c r="AA91" s="78"/>
      <c r="AB91" s="13"/>
      <c r="AC91" s="78"/>
      <c r="AD91" s="13"/>
      <c r="AE91" s="78"/>
      <c r="AF91" s="13"/>
      <c r="AG91" s="13"/>
      <c r="AH91" s="13"/>
      <c r="AI91" s="78"/>
      <c r="AJ91" s="13"/>
      <c r="AK91" s="78"/>
      <c r="AL91" s="13"/>
      <c r="AM91" s="78"/>
      <c r="AN91" s="13"/>
      <c r="AO91" s="13"/>
      <c r="AP91" s="13"/>
      <c r="AQ91" s="78"/>
      <c r="AR91" s="13"/>
      <c r="AS91" s="78"/>
      <c r="AT91" s="13"/>
      <c r="AU91" s="78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5"/>
      <c r="BG91" s="13"/>
      <c r="BH91" s="15"/>
      <c r="BI91" s="13"/>
      <c r="BJ91" s="15"/>
      <c r="BK91" s="13"/>
      <c r="BL91" s="15"/>
      <c r="BM91" s="13"/>
      <c r="BN91" s="1"/>
      <c r="BO91" s="1"/>
      <c r="BP91" s="1"/>
      <c r="BQ91" s="1"/>
      <c r="BR91" s="1"/>
    </row>
    <row r="92" spans="1:7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03"/>
      <c r="O92" s="1"/>
      <c r="P92" s="1"/>
      <c r="Q92" s="1"/>
      <c r="R92" s="1"/>
      <c r="S92" s="21"/>
      <c r="T92" s="13"/>
      <c r="U92" s="21"/>
      <c r="V92" s="13"/>
      <c r="W92" s="13"/>
      <c r="X92" s="13"/>
      <c r="Y92" s="13"/>
      <c r="Z92" s="13"/>
      <c r="AA92" s="78"/>
      <c r="AB92" s="13"/>
      <c r="AC92" s="78"/>
      <c r="AD92" s="13"/>
      <c r="AE92" s="78"/>
      <c r="AF92" s="13"/>
      <c r="AG92" s="13"/>
      <c r="AH92" s="13"/>
      <c r="AI92" s="78"/>
      <c r="AJ92" s="13"/>
      <c r="AK92" s="78"/>
      <c r="AL92" s="13"/>
      <c r="AM92" s="78"/>
      <c r="AN92" s="13"/>
      <c r="AO92" s="13"/>
      <c r="AP92" s="13"/>
      <c r="AQ92" s="78"/>
      <c r="AR92" s="13"/>
      <c r="AS92" s="78"/>
      <c r="AT92" s="13"/>
      <c r="AU92" s="78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5"/>
      <c r="BG92" s="13"/>
      <c r="BH92" s="15"/>
      <c r="BI92" s="13"/>
      <c r="BJ92" s="15"/>
      <c r="BK92" s="13"/>
      <c r="BL92" s="15"/>
      <c r="BM92" s="13"/>
      <c r="BN92" s="1"/>
      <c r="BO92" s="1"/>
      <c r="BP92" s="1"/>
      <c r="BQ92" s="1"/>
      <c r="BR92" s="1"/>
    </row>
    <row r="93" spans="1:7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03"/>
      <c r="O93" s="1"/>
      <c r="P93" s="1"/>
      <c r="Q93" s="1"/>
      <c r="R93" s="1"/>
      <c r="S93" s="21"/>
      <c r="T93" s="13"/>
      <c r="U93" s="21"/>
      <c r="V93" s="13"/>
      <c r="W93" s="13"/>
      <c r="X93" s="13"/>
      <c r="Y93" s="13"/>
      <c r="Z93" s="13"/>
      <c r="AA93" s="78"/>
      <c r="AB93" s="13"/>
      <c r="AC93" s="78"/>
      <c r="AD93" s="13"/>
      <c r="AE93" s="78"/>
      <c r="AF93" s="13"/>
      <c r="AG93" s="13"/>
      <c r="AH93" s="13"/>
      <c r="AI93" s="78"/>
      <c r="AJ93" s="13"/>
      <c r="AK93" s="78"/>
      <c r="AL93" s="13"/>
      <c r="AM93" s="78"/>
      <c r="AN93" s="13"/>
      <c r="AO93" s="13"/>
      <c r="AP93" s="13"/>
      <c r="AQ93" s="78"/>
      <c r="AR93" s="13"/>
      <c r="AS93" s="78"/>
      <c r="AT93" s="13"/>
      <c r="AU93" s="78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5"/>
      <c r="BG93" s="13"/>
      <c r="BH93" s="15"/>
      <c r="BI93" s="13"/>
      <c r="BJ93" s="15"/>
      <c r="BK93" s="13"/>
      <c r="BL93" s="15"/>
      <c r="BM93" s="13"/>
      <c r="BN93" s="1"/>
      <c r="BO93" s="1"/>
      <c r="BP93" s="1"/>
      <c r="BQ93" s="1"/>
      <c r="BR93" s="1"/>
    </row>
    <row r="94" spans="1:7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03"/>
      <c r="O94" s="1"/>
      <c r="P94" s="1"/>
      <c r="Q94" s="1"/>
      <c r="R94" s="1"/>
      <c r="S94" s="21"/>
      <c r="T94" s="13"/>
      <c r="U94" s="21"/>
      <c r="V94" s="13"/>
      <c r="W94" s="13"/>
      <c r="X94" s="13"/>
      <c r="Y94" s="13"/>
      <c r="Z94" s="13"/>
      <c r="AA94" s="78"/>
      <c r="AB94" s="13"/>
      <c r="AC94" s="78"/>
      <c r="AD94" s="13"/>
      <c r="AE94" s="78"/>
      <c r="AF94" s="13"/>
      <c r="AG94" s="13"/>
      <c r="AH94" s="13"/>
      <c r="AI94" s="78"/>
      <c r="AJ94" s="13"/>
      <c r="AK94" s="78"/>
      <c r="AL94" s="13"/>
      <c r="AM94" s="78"/>
      <c r="AN94" s="13"/>
      <c r="AO94" s="13"/>
      <c r="AP94" s="13"/>
      <c r="AQ94" s="78"/>
      <c r="AR94" s="13"/>
      <c r="AS94" s="78"/>
      <c r="AT94" s="13"/>
      <c r="AU94" s="78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5"/>
      <c r="BG94" s="13"/>
      <c r="BH94" s="15"/>
      <c r="BI94" s="13"/>
      <c r="BJ94" s="15"/>
      <c r="BK94" s="13"/>
      <c r="BL94" s="15"/>
      <c r="BM94" s="13"/>
      <c r="BN94" s="1"/>
      <c r="BO94" s="1"/>
      <c r="BP94" s="1"/>
      <c r="BQ94" s="1"/>
      <c r="BR94" s="1"/>
    </row>
    <row r="95" spans="1:7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03"/>
      <c r="O95" s="1"/>
      <c r="P95" s="1"/>
      <c r="Q95" s="1"/>
      <c r="R95" s="1"/>
      <c r="S95" s="21"/>
      <c r="T95" s="13"/>
      <c r="U95" s="21"/>
      <c r="V95" s="13"/>
      <c r="W95" s="13"/>
      <c r="X95" s="13"/>
      <c r="Y95" s="13"/>
      <c r="Z95" s="13"/>
      <c r="AA95" s="78"/>
      <c r="AB95" s="13"/>
      <c r="AC95" s="78"/>
      <c r="AD95" s="13"/>
      <c r="AE95" s="78"/>
      <c r="AF95" s="13"/>
      <c r="AG95" s="13"/>
      <c r="AH95" s="13"/>
      <c r="AI95" s="78"/>
      <c r="AJ95" s="13"/>
      <c r="AK95" s="78"/>
      <c r="AL95" s="13"/>
      <c r="AM95" s="78"/>
      <c r="AN95" s="13"/>
      <c r="AO95" s="13"/>
      <c r="AP95" s="13"/>
      <c r="AQ95" s="78"/>
      <c r="AR95" s="13"/>
      <c r="AS95" s="78"/>
      <c r="AT95" s="13"/>
      <c r="AU95" s="78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5"/>
      <c r="BG95" s="13"/>
      <c r="BH95" s="15"/>
      <c r="BI95" s="13"/>
      <c r="BJ95" s="15"/>
      <c r="BK95" s="13"/>
      <c r="BL95" s="15"/>
      <c r="BM95" s="13"/>
      <c r="BN95" s="1"/>
      <c r="BO95" s="1"/>
      <c r="BP95" s="1"/>
      <c r="BQ95" s="1"/>
      <c r="BR95" s="1"/>
    </row>
    <row r="96" spans="1:7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03"/>
      <c r="O96" s="1"/>
      <c r="P96" s="1"/>
      <c r="Q96" s="1"/>
      <c r="R96" s="1"/>
      <c r="S96" s="21"/>
      <c r="T96" s="13"/>
      <c r="U96" s="21"/>
      <c r="V96" s="13"/>
      <c r="W96" s="13"/>
      <c r="X96" s="13"/>
      <c r="Y96" s="13"/>
      <c r="Z96" s="13"/>
      <c r="AA96" s="78"/>
      <c r="AB96" s="13"/>
      <c r="AC96" s="78"/>
      <c r="AD96" s="13"/>
      <c r="AE96" s="78"/>
      <c r="AF96" s="13"/>
      <c r="AG96" s="13"/>
      <c r="AH96" s="13"/>
      <c r="AI96" s="78"/>
      <c r="AJ96" s="13"/>
      <c r="AK96" s="78"/>
      <c r="AL96" s="13"/>
      <c r="AM96" s="78"/>
      <c r="AN96" s="13"/>
      <c r="AO96" s="13"/>
      <c r="AP96" s="13"/>
      <c r="AQ96" s="78"/>
      <c r="AR96" s="13"/>
      <c r="AS96" s="78"/>
      <c r="AT96" s="13"/>
      <c r="AU96" s="78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5"/>
      <c r="BG96" s="13"/>
      <c r="BH96" s="15"/>
      <c r="BI96" s="13"/>
      <c r="BJ96" s="15"/>
      <c r="BK96" s="13"/>
      <c r="BL96" s="15"/>
      <c r="BM96" s="13"/>
      <c r="BN96" s="1"/>
      <c r="BO96" s="1"/>
      <c r="BP96" s="1"/>
      <c r="BQ96" s="1"/>
      <c r="BR96" s="1"/>
    </row>
    <row r="97" spans="1:7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03"/>
      <c r="O97" s="1"/>
      <c r="P97" s="1"/>
      <c r="Q97" s="1"/>
      <c r="R97" s="1"/>
      <c r="S97" s="21"/>
      <c r="T97" s="13"/>
      <c r="U97" s="21"/>
      <c r="V97" s="13"/>
      <c r="W97" s="13"/>
      <c r="X97" s="13"/>
      <c r="Y97" s="13"/>
      <c r="Z97" s="13"/>
      <c r="AA97" s="78"/>
      <c r="AB97" s="13"/>
      <c r="AC97" s="78"/>
      <c r="AD97" s="13"/>
      <c r="AE97" s="78"/>
      <c r="AF97" s="13"/>
      <c r="AG97" s="13"/>
      <c r="AH97" s="13"/>
      <c r="AI97" s="78"/>
      <c r="AJ97" s="13"/>
      <c r="AK97" s="78"/>
      <c r="AL97" s="13"/>
      <c r="AM97" s="78"/>
      <c r="AN97" s="13"/>
      <c r="AO97" s="13"/>
      <c r="AP97" s="13"/>
      <c r="AQ97" s="78"/>
      <c r="AR97" s="13"/>
      <c r="AS97" s="78"/>
      <c r="AT97" s="13"/>
      <c r="AU97" s="78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5"/>
      <c r="BG97" s="13"/>
      <c r="BH97" s="15"/>
      <c r="BI97" s="13"/>
      <c r="BJ97" s="15"/>
      <c r="BK97" s="13"/>
      <c r="BL97" s="15"/>
      <c r="BM97" s="13"/>
      <c r="BN97" s="1"/>
      <c r="BO97" s="1"/>
      <c r="BP97" s="1"/>
      <c r="BQ97" s="1"/>
      <c r="BR97" s="1"/>
    </row>
    <row r="98" spans="1:7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03"/>
      <c r="O98" s="1"/>
      <c r="P98" s="1"/>
      <c r="Q98" s="1"/>
      <c r="R98" s="1"/>
      <c r="S98" s="21"/>
      <c r="T98" s="13"/>
      <c r="U98" s="21"/>
      <c r="V98" s="13"/>
      <c r="W98" s="13"/>
      <c r="X98" s="13"/>
      <c r="Y98" s="13"/>
      <c r="Z98" s="13"/>
      <c r="AA98" s="78"/>
      <c r="AB98" s="13"/>
      <c r="AC98" s="78"/>
      <c r="AD98" s="13"/>
      <c r="AE98" s="78"/>
      <c r="AF98" s="13"/>
      <c r="AG98" s="13"/>
      <c r="AH98" s="13"/>
      <c r="AI98" s="78"/>
      <c r="AJ98" s="13"/>
      <c r="AK98" s="78"/>
      <c r="AL98" s="13"/>
      <c r="AM98" s="78"/>
      <c r="AN98" s="13"/>
      <c r="AO98" s="13"/>
      <c r="AP98" s="13"/>
      <c r="AQ98" s="78"/>
      <c r="AR98" s="13"/>
      <c r="AS98" s="78"/>
      <c r="AT98" s="13"/>
      <c r="AU98" s="78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5"/>
      <c r="BG98" s="13"/>
      <c r="BH98" s="15"/>
      <c r="BI98" s="13"/>
      <c r="BJ98" s="15"/>
      <c r="BK98" s="13"/>
      <c r="BL98" s="15"/>
      <c r="BM98" s="13"/>
      <c r="BN98" s="1"/>
      <c r="BO98" s="1"/>
      <c r="BP98" s="1"/>
      <c r="BQ98" s="1"/>
      <c r="BR98" s="1"/>
    </row>
    <row r="99" spans="1:7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03"/>
      <c r="O99" s="1"/>
      <c r="P99" s="1"/>
      <c r="Q99" s="1"/>
      <c r="R99" s="1"/>
      <c r="S99" s="21"/>
      <c r="T99" s="13"/>
      <c r="U99" s="21"/>
      <c r="V99" s="13"/>
      <c r="W99" s="13"/>
      <c r="X99" s="13"/>
      <c r="Y99" s="13"/>
      <c r="Z99" s="13"/>
      <c r="AA99" s="78"/>
      <c r="AB99" s="13"/>
      <c r="AC99" s="78"/>
      <c r="AD99" s="13"/>
      <c r="AE99" s="78"/>
      <c r="AF99" s="13"/>
      <c r="AG99" s="13"/>
      <c r="AH99" s="13"/>
      <c r="AI99" s="78"/>
      <c r="AJ99" s="13"/>
      <c r="AK99" s="78"/>
      <c r="AL99" s="13"/>
      <c r="AM99" s="78"/>
      <c r="AN99" s="13"/>
      <c r="AO99" s="13"/>
      <c r="AP99" s="13"/>
      <c r="AQ99" s="78"/>
      <c r="AR99" s="13"/>
      <c r="AS99" s="78"/>
      <c r="AT99" s="13"/>
      <c r="AU99" s="78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5"/>
      <c r="BG99" s="13"/>
      <c r="BH99" s="15"/>
      <c r="BI99" s="13"/>
      <c r="BJ99" s="15"/>
      <c r="BK99" s="13"/>
      <c r="BL99" s="15"/>
      <c r="BM99" s="13"/>
      <c r="BN99" s="1"/>
      <c r="BO99" s="1"/>
      <c r="BP99" s="1"/>
      <c r="BQ99" s="1"/>
      <c r="BR99" s="1"/>
    </row>
    <row r="100" spans="1:7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03"/>
      <c r="O100" s="1"/>
      <c r="P100" s="1"/>
      <c r="Q100" s="1"/>
      <c r="R100" s="1"/>
      <c r="S100" s="21"/>
      <c r="T100" s="13"/>
      <c r="U100" s="21"/>
      <c r="V100" s="13"/>
      <c r="W100" s="13"/>
      <c r="X100" s="13"/>
      <c r="Y100" s="13"/>
      <c r="Z100" s="13"/>
      <c r="AA100" s="78"/>
      <c r="AB100" s="13"/>
      <c r="AC100" s="78"/>
      <c r="AD100" s="13"/>
      <c r="AE100" s="78"/>
      <c r="AF100" s="13"/>
      <c r="AG100" s="13"/>
      <c r="AH100" s="13"/>
      <c r="AI100" s="78"/>
      <c r="AJ100" s="13"/>
      <c r="AK100" s="78"/>
      <c r="AL100" s="13"/>
      <c r="AM100" s="78"/>
      <c r="AN100" s="13"/>
      <c r="AO100" s="13"/>
      <c r="AP100" s="13"/>
      <c r="AQ100" s="78"/>
      <c r="AR100" s="13"/>
      <c r="AS100" s="78"/>
      <c r="AT100" s="13"/>
      <c r="AU100" s="78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5"/>
      <c r="BG100" s="13"/>
      <c r="BH100" s="15"/>
      <c r="BI100" s="13"/>
      <c r="BJ100" s="15"/>
      <c r="BK100" s="13"/>
      <c r="BL100" s="15"/>
      <c r="BM100" s="13"/>
      <c r="BN100" s="1"/>
      <c r="BO100" s="1"/>
      <c r="BP100" s="1"/>
      <c r="BQ100" s="1"/>
      <c r="BR100" s="1"/>
    </row>
    <row r="101" spans="1:7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03"/>
      <c r="O101" s="1"/>
      <c r="P101" s="1"/>
      <c r="Q101" s="1"/>
      <c r="R101" s="1"/>
      <c r="S101" s="21"/>
      <c r="T101" s="13"/>
      <c r="U101" s="21"/>
      <c r="V101" s="13"/>
      <c r="W101" s="13"/>
      <c r="X101" s="13"/>
      <c r="Y101" s="13"/>
      <c r="Z101" s="13"/>
      <c r="AA101" s="78"/>
      <c r="AB101" s="13"/>
      <c r="AC101" s="78"/>
      <c r="AD101" s="13"/>
      <c r="AE101" s="78"/>
      <c r="AF101" s="13"/>
      <c r="AG101" s="13"/>
      <c r="AH101" s="13"/>
      <c r="AI101" s="78"/>
      <c r="AJ101" s="13"/>
      <c r="AK101" s="78"/>
      <c r="AL101" s="13"/>
      <c r="AM101" s="78"/>
      <c r="AN101" s="13"/>
      <c r="AO101" s="13"/>
      <c r="AP101" s="13"/>
      <c r="AQ101" s="78"/>
      <c r="AR101" s="13"/>
      <c r="AS101" s="78"/>
      <c r="AT101" s="13"/>
      <c r="AU101" s="78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5"/>
      <c r="BG101" s="13"/>
      <c r="BH101" s="15"/>
      <c r="BI101" s="13"/>
      <c r="BJ101" s="15"/>
      <c r="BK101" s="13"/>
      <c r="BL101" s="15"/>
      <c r="BM101" s="13"/>
      <c r="BN101" s="1"/>
      <c r="BO101" s="1"/>
      <c r="BP101" s="1"/>
      <c r="BQ101" s="1"/>
      <c r="BR101" s="1"/>
    </row>
    <row r="102" spans="1:7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03"/>
      <c r="O102" s="1"/>
      <c r="P102" s="1"/>
      <c r="Q102" s="1"/>
      <c r="R102" s="1"/>
      <c r="S102" s="21"/>
      <c r="T102" s="13"/>
      <c r="U102" s="21"/>
      <c r="V102" s="13"/>
      <c r="W102" s="13"/>
      <c r="X102" s="13"/>
      <c r="Y102" s="13"/>
      <c r="Z102" s="13"/>
      <c r="AA102" s="78"/>
      <c r="AB102" s="13"/>
      <c r="AC102" s="78"/>
      <c r="AD102" s="13"/>
      <c r="AE102" s="78"/>
      <c r="AF102" s="13"/>
      <c r="AG102" s="13"/>
      <c r="AH102" s="13"/>
      <c r="AI102" s="78"/>
      <c r="AJ102" s="13"/>
      <c r="AK102" s="78"/>
      <c r="AL102" s="13"/>
      <c r="AM102" s="78"/>
      <c r="AN102" s="13"/>
      <c r="AO102" s="13"/>
      <c r="AP102" s="13"/>
      <c r="AQ102" s="78"/>
      <c r="AR102" s="13"/>
      <c r="AS102" s="78"/>
      <c r="AT102" s="13"/>
      <c r="AU102" s="78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5"/>
      <c r="BG102" s="13"/>
      <c r="BH102" s="15"/>
      <c r="BI102" s="13"/>
      <c r="BJ102" s="15"/>
      <c r="BK102" s="13"/>
      <c r="BL102" s="15"/>
      <c r="BM102" s="13"/>
      <c r="BN102" s="1"/>
      <c r="BO102" s="1"/>
      <c r="BP102" s="1"/>
      <c r="BQ102" s="1"/>
      <c r="BR102" s="1"/>
    </row>
    <row r="103" spans="1:7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03"/>
      <c r="O103" s="1"/>
      <c r="P103" s="1"/>
      <c r="Q103" s="1"/>
      <c r="R103" s="1"/>
      <c r="S103" s="21"/>
      <c r="T103" s="13"/>
      <c r="U103" s="21"/>
      <c r="V103" s="13"/>
      <c r="W103" s="13"/>
      <c r="X103" s="13"/>
      <c r="Y103" s="13"/>
      <c r="Z103" s="13"/>
      <c r="AA103" s="78"/>
      <c r="AB103" s="13"/>
      <c r="AC103" s="78"/>
      <c r="AD103" s="13"/>
      <c r="AE103" s="78"/>
      <c r="AF103" s="13"/>
      <c r="AG103" s="13"/>
      <c r="AH103" s="13"/>
      <c r="AI103" s="78"/>
      <c r="AJ103" s="13"/>
      <c r="AK103" s="78"/>
      <c r="AL103" s="13"/>
      <c r="AM103" s="78"/>
      <c r="AN103" s="13"/>
      <c r="AO103" s="13"/>
      <c r="AP103" s="13"/>
      <c r="AQ103" s="78"/>
      <c r="AR103" s="13"/>
      <c r="AS103" s="78"/>
      <c r="AT103" s="13"/>
      <c r="AU103" s="78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5"/>
      <c r="BG103" s="13"/>
      <c r="BH103" s="15"/>
      <c r="BI103" s="13"/>
      <c r="BJ103" s="15"/>
      <c r="BK103" s="13"/>
      <c r="BL103" s="15"/>
      <c r="BM103" s="13"/>
      <c r="BN103" s="1"/>
      <c r="BO103" s="1"/>
      <c r="BP103" s="1"/>
      <c r="BQ103" s="1"/>
      <c r="BR103" s="1"/>
    </row>
    <row r="104" spans="1:7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03"/>
      <c r="O104" s="1"/>
      <c r="P104" s="1"/>
      <c r="Q104" s="1"/>
      <c r="R104" s="1"/>
      <c r="S104" s="21"/>
      <c r="T104" s="13"/>
      <c r="U104" s="21"/>
      <c r="V104" s="13"/>
      <c r="W104" s="13"/>
      <c r="X104" s="13"/>
      <c r="Y104" s="13"/>
      <c r="Z104" s="13"/>
      <c r="AA104" s="78"/>
      <c r="AB104" s="13"/>
      <c r="AC104" s="78"/>
      <c r="AD104" s="13"/>
      <c r="AE104" s="78"/>
      <c r="AF104" s="13"/>
      <c r="AG104" s="13"/>
      <c r="AH104" s="13"/>
      <c r="AI104" s="78"/>
      <c r="AJ104" s="13"/>
      <c r="AK104" s="78"/>
      <c r="AL104" s="13"/>
      <c r="AM104" s="78"/>
      <c r="AN104" s="13"/>
      <c r="AO104" s="13"/>
      <c r="AP104" s="13"/>
      <c r="AQ104" s="78"/>
      <c r="AR104" s="13"/>
      <c r="AS104" s="78"/>
      <c r="AT104" s="13"/>
      <c r="AU104" s="78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5"/>
      <c r="BG104" s="13"/>
      <c r="BH104" s="15"/>
      <c r="BI104" s="13"/>
      <c r="BJ104" s="15"/>
      <c r="BK104" s="13"/>
      <c r="BL104" s="15"/>
      <c r="BM104" s="13"/>
      <c r="BN104" s="1"/>
      <c r="BO104" s="1"/>
      <c r="BP104" s="1"/>
      <c r="BQ104" s="1"/>
      <c r="BR104" s="1"/>
    </row>
    <row r="105" spans="1:7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03"/>
      <c r="O105" s="1"/>
      <c r="P105" s="1"/>
      <c r="Q105" s="1"/>
      <c r="R105" s="1"/>
      <c r="S105" s="21"/>
      <c r="T105" s="13"/>
      <c r="U105" s="21"/>
      <c r="V105" s="13"/>
      <c r="W105" s="13"/>
      <c r="X105" s="13"/>
      <c r="Y105" s="13"/>
      <c r="Z105" s="13"/>
      <c r="AA105" s="78"/>
      <c r="AB105" s="13"/>
      <c r="AC105" s="78"/>
      <c r="AD105" s="13"/>
      <c r="AE105" s="78"/>
      <c r="AF105" s="13"/>
      <c r="AG105" s="13"/>
      <c r="AH105" s="13"/>
      <c r="AI105" s="78"/>
      <c r="AJ105" s="13"/>
      <c r="AK105" s="78"/>
      <c r="AL105" s="13"/>
      <c r="AM105" s="78"/>
      <c r="AN105" s="13"/>
      <c r="AO105" s="13"/>
      <c r="AP105" s="13"/>
      <c r="AQ105" s="78"/>
      <c r="AR105" s="13"/>
      <c r="AS105" s="78"/>
      <c r="AT105" s="13"/>
      <c r="AU105" s="78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5"/>
      <c r="BG105" s="13"/>
      <c r="BH105" s="15"/>
      <c r="BI105" s="13"/>
      <c r="BJ105" s="15"/>
      <c r="BK105" s="13"/>
      <c r="BL105" s="15"/>
      <c r="BM105" s="13"/>
      <c r="BN105" s="1"/>
      <c r="BO105" s="1"/>
      <c r="BP105" s="1"/>
      <c r="BQ105" s="1"/>
      <c r="BR105" s="1"/>
    </row>
    <row r="106" spans="1:70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03"/>
      <c r="O106" s="1"/>
      <c r="P106" s="1"/>
      <c r="Q106" s="1"/>
      <c r="R106" s="1"/>
      <c r="S106" s="21"/>
      <c r="T106" s="13"/>
      <c r="U106" s="21"/>
      <c r="V106" s="13"/>
      <c r="W106" s="13"/>
      <c r="X106" s="13"/>
      <c r="Y106" s="13"/>
      <c r="Z106" s="13"/>
      <c r="AA106" s="78"/>
      <c r="AB106" s="13"/>
      <c r="AC106" s="78"/>
      <c r="AD106" s="13"/>
      <c r="AE106" s="78"/>
      <c r="AF106" s="13"/>
      <c r="AG106" s="13"/>
      <c r="AH106" s="13"/>
      <c r="AI106" s="78"/>
      <c r="AJ106" s="13"/>
      <c r="AK106" s="78"/>
      <c r="AL106" s="13"/>
      <c r="AM106" s="78"/>
      <c r="AN106" s="13"/>
      <c r="AO106" s="13"/>
      <c r="AP106" s="13"/>
      <c r="AQ106" s="78"/>
      <c r="AR106" s="13"/>
      <c r="AS106" s="78"/>
      <c r="AT106" s="13"/>
      <c r="AU106" s="78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5"/>
      <c r="BG106" s="13"/>
      <c r="BH106" s="15"/>
      <c r="BI106" s="13"/>
      <c r="BJ106" s="15"/>
      <c r="BK106" s="13"/>
      <c r="BL106" s="15"/>
      <c r="BM106" s="13"/>
      <c r="BN106" s="1"/>
      <c r="BO106" s="1"/>
      <c r="BP106" s="1"/>
      <c r="BQ106" s="1"/>
      <c r="BR106" s="1"/>
    </row>
    <row r="107" spans="1:70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03"/>
      <c r="O107" s="1"/>
      <c r="P107" s="1"/>
      <c r="Q107" s="1"/>
      <c r="R107" s="1"/>
      <c r="S107" s="21"/>
      <c r="T107" s="13"/>
      <c r="U107" s="21"/>
      <c r="V107" s="13"/>
      <c r="W107" s="13"/>
      <c r="X107" s="13"/>
      <c r="Y107" s="13"/>
      <c r="Z107" s="13"/>
      <c r="AA107" s="78"/>
      <c r="AB107" s="13"/>
      <c r="AC107" s="78"/>
      <c r="AD107" s="13"/>
      <c r="AE107" s="78"/>
      <c r="AF107" s="13"/>
      <c r="AG107" s="13"/>
      <c r="AH107" s="13"/>
      <c r="AI107" s="78"/>
      <c r="AJ107" s="13"/>
      <c r="AK107" s="78"/>
      <c r="AL107" s="13"/>
      <c r="AM107" s="78"/>
      <c r="AN107" s="13"/>
      <c r="AO107" s="13"/>
      <c r="AP107" s="13"/>
      <c r="AQ107" s="78"/>
      <c r="AR107" s="13"/>
      <c r="AS107" s="78"/>
      <c r="AT107" s="13"/>
      <c r="AU107" s="78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5"/>
      <c r="BG107" s="13"/>
      <c r="BH107" s="15"/>
      <c r="BI107" s="13"/>
      <c r="BJ107" s="15"/>
      <c r="BK107" s="13"/>
      <c r="BL107" s="15"/>
      <c r="BM107" s="13"/>
      <c r="BN107" s="1"/>
      <c r="BO107" s="1"/>
      <c r="BP107" s="1"/>
      <c r="BQ107" s="1"/>
      <c r="BR107" s="1"/>
    </row>
    <row r="108" spans="1:70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03"/>
      <c r="O108" s="1"/>
      <c r="P108" s="1"/>
      <c r="Q108" s="1"/>
      <c r="R108" s="1"/>
      <c r="S108" s="21"/>
      <c r="T108" s="13"/>
      <c r="U108" s="21"/>
      <c r="V108" s="13"/>
      <c r="W108" s="13"/>
      <c r="X108" s="13"/>
      <c r="Y108" s="13"/>
      <c r="Z108" s="13"/>
      <c r="AA108" s="78"/>
      <c r="AB108" s="13"/>
      <c r="AC108" s="78"/>
      <c r="AD108" s="13"/>
      <c r="AE108" s="78"/>
      <c r="AF108" s="13"/>
      <c r="AG108" s="13"/>
      <c r="AH108" s="13"/>
      <c r="AI108" s="78"/>
      <c r="AJ108" s="13"/>
      <c r="AK108" s="78"/>
      <c r="AL108" s="13"/>
      <c r="AM108" s="78"/>
      <c r="AN108" s="13"/>
      <c r="AO108" s="13"/>
      <c r="AP108" s="13"/>
      <c r="AQ108" s="78"/>
      <c r="AR108" s="13"/>
      <c r="AS108" s="78"/>
      <c r="AT108" s="13"/>
      <c r="AU108" s="78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5"/>
      <c r="BG108" s="13"/>
      <c r="BH108" s="15"/>
      <c r="BI108" s="13"/>
      <c r="BJ108" s="15"/>
      <c r="BK108" s="13"/>
      <c r="BL108" s="15"/>
      <c r="BM108" s="13"/>
      <c r="BN108" s="1"/>
      <c r="BO108" s="1"/>
      <c r="BP108" s="1"/>
      <c r="BQ108" s="1"/>
      <c r="BR108" s="1"/>
    </row>
    <row r="109" spans="1:70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03"/>
      <c r="O109" s="1"/>
      <c r="P109" s="1"/>
      <c r="Q109" s="1"/>
      <c r="R109" s="1"/>
      <c r="S109" s="21"/>
      <c r="T109" s="13"/>
      <c r="U109" s="21"/>
      <c r="V109" s="13"/>
      <c r="W109" s="13"/>
      <c r="X109" s="13"/>
      <c r="Y109" s="13"/>
      <c r="Z109" s="13"/>
      <c r="AA109" s="78"/>
      <c r="AB109" s="13"/>
      <c r="AC109" s="78"/>
      <c r="AD109" s="13"/>
      <c r="AE109" s="78"/>
      <c r="AF109" s="13"/>
      <c r="AG109" s="13"/>
      <c r="AH109" s="13"/>
      <c r="AI109" s="78"/>
      <c r="AJ109" s="13"/>
      <c r="AK109" s="78"/>
      <c r="AL109" s="13"/>
      <c r="AM109" s="78"/>
      <c r="AN109" s="13"/>
      <c r="AO109" s="13"/>
      <c r="AP109" s="13"/>
      <c r="AQ109" s="78"/>
      <c r="AR109" s="13"/>
      <c r="AS109" s="78"/>
      <c r="AT109" s="13"/>
      <c r="AU109" s="78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5"/>
      <c r="BG109" s="13"/>
      <c r="BH109" s="15"/>
      <c r="BI109" s="13"/>
      <c r="BJ109" s="15"/>
      <c r="BK109" s="13"/>
      <c r="BL109" s="15"/>
      <c r="BM109" s="13"/>
      <c r="BN109" s="1"/>
      <c r="BO109" s="1"/>
      <c r="BP109" s="1"/>
      <c r="BQ109" s="1"/>
      <c r="BR109" s="1"/>
    </row>
    <row r="110" spans="1:70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03"/>
      <c r="O110" s="1"/>
      <c r="P110" s="1"/>
      <c r="Q110" s="1"/>
      <c r="R110" s="1"/>
      <c r="S110" s="21"/>
      <c r="T110" s="13"/>
      <c r="U110" s="21"/>
      <c r="V110" s="13"/>
      <c r="W110" s="13"/>
      <c r="X110" s="13"/>
      <c r="Y110" s="13"/>
      <c r="Z110" s="13"/>
      <c r="AA110" s="78"/>
      <c r="AB110" s="13"/>
      <c r="AC110" s="78"/>
      <c r="AD110" s="13"/>
      <c r="AE110" s="78"/>
      <c r="AF110" s="13"/>
      <c r="AG110" s="13"/>
      <c r="AH110" s="13"/>
      <c r="AI110" s="78"/>
      <c r="AJ110" s="13"/>
      <c r="AK110" s="78"/>
      <c r="AL110" s="13"/>
      <c r="AM110" s="78"/>
      <c r="AN110" s="13"/>
      <c r="AO110" s="13"/>
      <c r="AP110" s="13"/>
      <c r="AQ110" s="78"/>
      <c r="AR110" s="13"/>
      <c r="AS110" s="78"/>
      <c r="AT110" s="13"/>
      <c r="AU110" s="78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5"/>
      <c r="BG110" s="13"/>
      <c r="BH110" s="15"/>
      <c r="BI110" s="13"/>
      <c r="BJ110" s="15"/>
      <c r="BK110" s="13"/>
      <c r="BL110" s="15"/>
      <c r="BM110" s="13"/>
      <c r="BN110" s="1"/>
      <c r="BO110" s="1"/>
      <c r="BP110" s="1"/>
      <c r="BQ110" s="1"/>
      <c r="BR110" s="1"/>
    </row>
    <row r="111" spans="1:70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03"/>
      <c r="O111" s="1"/>
      <c r="P111" s="1"/>
      <c r="Q111" s="1"/>
      <c r="R111" s="1"/>
      <c r="S111" s="21"/>
      <c r="T111" s="13"/>
      <c r="U111" s="21"/>
      <c r="V111" s="13"/>
      <c r="W111" s="13"/>
      <c r="X111" s="13"/>
      <c r="Y111" s="13"/>
      <c r="Z111" s="13"/>
      <c r="AA111" s="78"/>
      <c r="AB111" s="13"/>
      <c r="AC111" s="78"/>
      <c r="AD111" s="13"/>
      <c r="AE111" s="78"/>
      <c r="AF111" s="13"/>
      <c r="AG111" s="13"/>
      <c r="AH111" s="13"/>
      <c r="AI111" s="78"/>
      <c r="AJ111" s="13"/>
      <c r="AK111" s="78"/>
      <c r="AL111" s="13"/>
      <c r="AM111" s="78"/>
      <c r="AN111" s="13"/>
      <c r="AO111" s="13"/>
      <c r="AP111" s="13"/>
      <c r="AQ111" s="78"/>
      <c r="AR111" s="13"/>
      <c r="AS111" s="78"/>
      <c r="AT111" s="13"/>
      <c r="AU111" s="78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5"/>
      <c r="BG111" s="13"/>
      <c r="BH111" s="15"/>
      <c r="BI111" s="13"/>
      <c r="BJ111" s="15"/>
      <c r="BK111" s="13"/>
      <c r="BL111" s="15"/>
      <c r="BM111" s="13"/>
      <c r="BN111" s="1"/>
      <c r="BO111" s="1"/>
      <c r="BP111" s="1"/>
      <c r="BQ111" s="1"/>
      <c r="BR111" s="1"/>
    </row>
    <row r="112" spans="1:70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03"/>
      <c r="O112" s="1"/>
      <c r="P112" s="1"/>
      <c r="Q112" s="1"/>
      <c r="R112" s="1"/>
      <c r="S112" s="21"/>
      <c r="T112" s="13"/>
      <c r="U112" s="21"/>
      <c r="V112" s="13"/>
      <c r="W112" s="13"/>
      <c r="X112" s="13"/>
      <c r="Y112" s="13"/>
      <c r="Z112" s="13"/>
      <c r="AA112" s="78"/>
      <c r="AB112" s="13"/>
      <c r="AC112" s="78"/>
      <c r="AD112" s="13"/>
      <c r="AE112" s="78"/>
      <c r="AF112" s="13"/>
      <c r="AG112" s="13"/>
      <c r="AH112" s="13"/>
      <c r="AI112" s="78"/>
      <c r="AJ112" s="13"/>
      <c r="AK112" s="78"/>
      <c r="AL112" s="13"/>
      <c r="AM112" s="78"/>
      <c r="AN112" s="13"/>
      <c r="AO112" s="13"/>
      <c r="AP112" s="13"/>
      <c r="AQ112" s="78"/>
      <c r="AR112" s="13"/>
      <c r="AS112" s="78"/>
      <c r="AT112" s="13"/>
      <c r="AU112" s="78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5"/>
      <c r="BG112" s="13"/>
      <c r="BH112" s="15"/>
      <c r="BI112" s="13"/>
      <c r="BJ112" s="15"/>
      <c r="BK112" s="13"/>
      <c r="BL112" s="15"/>
      <c r="BM112" s="13"/>
      <c r="BN112" s="1"/>
      <c r="BO112" s="1"/>
      <c r="BP112" s="1"/>
      <c r="BQ112" s="1"/>
      <c r="BR112" s="1"/>
    </row>
    <row r="113" spans="1:70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03"/>
      <c r="O113" s="1"/>
      <c r="P113" s="1"/>
      <c r="Q113" s="1"/>
      <c r="R113" s="1"/>
      <c r="S113" s="21"/>
      <c r="T113" s="13"/>
      <c r="U113" s="21"/>
      <c r="V113" s="13"/>
      <c r="W113" s="13"/>
      <c r="X113" s="13"/>
      <c r="Y113" s="13"/>
      <c r="Z113" s="13"/>
      <c r="AA113" s="78"/>
      <c r="AB113" s="13"/>
      <c r="AC113" s="78"/>
      <c r="AD113" s="13"/>
      <c r="AE113" s="78"/>
      <c r="AF113" s="13"/>
      <c r="AG113" s="13"/>
      <c r="AH113" s="13"/>
      <c r="AI113" s="78"/>
      <c r="AJ113" s="13"/>
      <c r="AK113" s="78"/>
      <c r="AL113" s="13"/>
      <c r="AM113" s="78"/>
      <c r="AN113" s="13"/>
      <c r="AO113" s="13"/>
      <c r="AP113" s="13"/>
      <c r="AQ113" s="78"/>
      <c r="AR113" s="13"/>
      <c r="AS113" s="78"/>
      <c r="AT113" s="13"/>
      <c r="AU113" s="78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5"/>
      <c r="BG113" s="13"/>
      <c r="BH113" s="15"/>
      <c r="BI113" s="13"/>
      <c r="BJ113" s="15"/>
      <c r="BK113" s="13"/>
      <c r="BL113" s="15"/>
      <c r="BM113" s="13"/>
      <c r="BN113" s="1"/>
      <c r="BO113" s="1"/>
      <c r="BP113" s="1"/>
      <c r="BQ113" s="1"/>
      <c r="BR113" s="1"/>
    </row>
    <row r="114" spans="1:70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03"/>
      <c r="O114" s="1"/>
      <c r="P114" s="1"/>
      <c r="Q114" s="1"/>
      <c r="R114" s="1"/>
      <c r="S114" s="21"/>
      <c r="T114" s="13"/>
      <c r="U114" s="21"/>
      <c r="V114" s="13"/>
      <c r="W114" s="13"/>
      <c r="X114" s="13"/>
      <c r="Y114" s="13"/>
      <c r="Z114" s="13"/>
      <c r="AA114" s="78"/>
      <c r="AB114" s="13"/>
      <c r="AC114" s="78"/>
      <c r="AD114" s="13"/>
      <c r="AE114" s="78"/>
      <c r="AF114" s="13"/>
      <c r="AG114" s="13"/>
      <c r="AH114" s="13"/>
      <c r="AI114" s="78"/>
      <c r="AJ114" s="13"/>
      <c r="AK114" s="78"/>
      <c r="AL114" s="13"/>
      <c r="AM114" s="78"/>
      <c r="AN114" s="13"/>
      <c r="AO114" s="13"/>
      <c r="AP114" s="13"/>
      <c r="AQ114" s="78"/>
      <c r="AR114" s="13"/>
      <c r="AS114" s="78"/>
      <c r="AT114" s="13"/>
      <c r="AU114" s="78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5"/>
      <c r="BG114" s="13"/>
      <c r="BH114" s="15"/>
      <c r="BI114" s="13"/>
      <c r="BJ114" s="15"/>
      <c r="BK114" s="13"/>
      <c r="BL114" s="15"/>
      <c r="BM114" s="13"/>
      <c r="BN114" s="1"/>
      <c r="BO114" s="1"/>
      <c r="BP114" s="1"/>
      <c r="BQ114" s="1"/>
      <c r="BR114" s="1"/>
    </row>
    <row r="115" spans="1:70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03"/>
      <c r="O115" s="1"/>
      <c r="P115" s="1"/>
      <c r="Q115" s="1"/>
      <c r="R115" s="1"/>
      <c r="S115" s="21"/>
      <c r="T115" s="13"/>
      <c r="U115" s="21"/>
      <c r="V115" s="13"/>
      <c r="W115" s="13"/>
      <c r="X115" s="13"/>
      <c r="Y115" s="13"/>
      <c r="Z115" s="13"/>
      <c r="AA115" s="78"/>
      <c r="AB115" s="13"/>
      <c r="AC115" s="78"/>
      <c r="AD115" s="13"/>
      <c r="AE115" s="78"/>
      <c r="AF115" s="13"/>
      <c r="AG115" s="13"/>
      <c r="AH115" s="13"/>
      <c r="AI115" s="78"/>
      <c r="AJ115" s="13"/>
      <c r="AK115" s="78"/>
      <c r="AL115" s="13"/>
      <c r="AM115" s="78"/>
      <c r="AN115" s="13"/>
      <c r="AO115" s="13"/>
      <c r="AP115" s="13"/>
      <c r="AQ115" s="78"/>
      <c r="AR115" s="13"/>
      <c r="AS115" s="78"/>
      <c r="AT115" s="13"/>
      <c r="AU115" s="78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5"/>
      <c r="BG115" s="13"/>
      <c r="BH115" s="15"/>
      <c r="BI115" s="13"/>
      <c r="BJ115" s="15"/>
      <c r="BK115" s="13"/>
      <c r="BL115" s="15"/>
      <c r="BM115" s="13"/>
      <c r="BN115" s="1"/>
      <c r="BO115" s="1"/>
      <c r="BP115" s="1"/>
      <c r="BQ115" s="1"/>
      <c r="BR115" s="1"/>
    </row>
    <row r="116" spans="1:70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03"/>
      <c r="O116" s="1"/>
      <c r="P116" s="1"/>
      <c r="Q116" s="1"/>
      <c r="R116" s="1"/>
      <c r="S116" s="21"/>
      <c r="T116" s="13"/>
      <c r="U116" s="21"/>
      <c r="V116" s="13"/>
      <c r="W116" s="13"/>
      <c r="X116" s="13"/>
      <c r="Y116" s="13"/>
      <c r="Z116" s="13"/>
      <c r="AA116" s="78"/>
      <c r="AB116" s="13"/>
      <c r="AC116" s="78"/>
      <c r="AD116" s="13"/>
      <c r="AE116" s="78"/>
      <c r="AF116" s="13"/>
      <c r="AG116" s="13"/>
      <c r="AH116" s="13"/>
      <c r="AI116" s="78"/>
      <c r="AJ116" s="13"/>
      <c r="AK116" s="78"/>
      <c r="AL116" s="13"/>
      <c r="AM116" s="78"/>
      <c r="AN116" s="13"/>
      <c r="AO116" s="13"/>
      <c r="AP116" s="13"/>
      <c r="AQ116" s="78"/>
      <c r="AR116" s="13"/>
      <c r="AS116" s="78"/>
      <c r="AT116" s="13"/>
      <c r="AU116" s="78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5"/>
      <c r="BG116" s="13"/>
      <c r="BH116" s="15"/>
      <c r="BI116" s="13"/>
      <c r="BJ116" s="15"/>
      <c r="BK116" s="13"/>
      <c r="BL116" s="15"/>
      <c r="BM116" s="13"/>
      <c r="BN116" s="1"/>
      <c r="BO116" s="1"/>
      <c r="BP116" s="1"/>
      <c r="BQ116" s="1"/>
      <c r="BR116" s="1"/>
    </row>
    <row r="117" spans="1:70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03"/>
      <c r="O117" s="1"/>
      <c r="P117" s="1"/>
      <c r="Q117" s="1"/>
      <c r="R117" s="1"/>
      <c r="S117" s="21"/>
      <c r="T117" s="13"/>
      <c r="U117" s="21"/>
      <c r="V117" s="13"/>
      <c r="W117" s="13"/>
      <c r="X117" s="13"/>
      <c r="Y117" s="13"/>
      <c r="Z117" s="13"/>
      <c r="AA117" s="78"/>
      <c r="AB117" s="13"/>
      <c r="AC117" s="78"/>
      <c r="AD117" s="13"/>
      <c r="AE117" s="78"/>
      <c r="AF117" s="13"/>
      <c r="AG117" s="13"/>
      <c r="AH117" s="13"/>
      <c r="AI117" s="78"/>
      <c r="AJ117" s="13"/>
      <c r="AK117" s="78"/>
      <c r="AL117" s="13"/>
      <c r="AM117" s="78"/>
      <c r="AN117" s="13"/>
      <c r="AO117" s="13"/>
      <c r="AP117" s="13"/>
      <c r="AQ117" s="78"/>
      <c r="AR117" s="13"/>
      <c r="AS117" s="78"/>
      <c r="AT117" s="13"/>
      <c r="AU117" s="78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5"/>
      <c r="BG117" s="13"/>
      <c r="BH117" s="15"/>
      <c r="BI117" s="13"/>
      <c r="BJ117" s="15"/>
      <c r="BK117" s="13"/>
      <c r="BL117" s="15"/>
      <c r="BM117" s="13"/>
      <c r="BN117" s="1"/>
      <c r="BO117" s="1"/>
      <c r="BP117" s="1"/>
      <c r="BQ117" s="1"/>
      <c r="BR117" s="1"/>
    </row>
    <row r="118" spans="1:70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03"/>
      <c r="O118" s="1"/>
      <c r="P118" s="1"/>
      <c r="Q118" s="1"/>
      <c r="R118" s="1"/>
      <c r="S118" s="21"/>
      <c r="T118" s="13"/>
      <c r="U118" s="21"/>
      <c r="V118" s="13"/>
      <c r="W118" s="13"/>
      <c r="X118" s="13"/>
      <c r="Y118" s="13"/>
      <c r="Z118" s="13"/>
      <c r="AA118" s="78"/>
      <c r="AB118" s="13"/>
      <c r="AC118" s="78"/>
      <c r="AD118" s="13"/>
      <c r="AE118" s="78"/>
      <c r="AF118" s="13"/>
      <c r="AG118" s="13"/>
      <c r="AH118" s="13"/>
      <c r="AI118" s="78"/>
      <c r="AJ118" s="13"/>
      <c r="AK118" s="78"/>
      <c r="AL118" s="13"/>
      <c r="AM118" s="78"/>
      <c r="AN118" s="13"/>
      <c r="AO118" s="13"/>
      <c r="AP118" s="13"/>
      <c r="AQ118" s="78"/>
      <c r="AR118" s="13"/>
      <c r="AS118" s="78"/>
      <c r="AT118" s="13"/>
      <c r="AU118" s="78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5"/>
      <c r="BG118" s="13"/>
      <c r="BH118" s="15"/>
      <c r="BI118" s="13"/>
      <c r="BJ118" s="15"/>
      <c r="BK118" s="13"/>
      <c r="BL118" s="15"/>
      <c r="BM118" s="13"/>
      <c r="BN118" s="1"/>
      <c r="BO118" s="1"/>
      <c r="BP118" s="1"/>
      <c r="BQ118" s="1"/>
      <c r="BR118" s="1"/>
    </row>
    <row r="119" spans="1:70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03"/>
      <c r="O119" s="1"/>
      <c r="P119" s="1"/>
      <c r="Q119" s="1"/>
      <c r="R119" s="1"/>
      <c r="S119" s="21"/>
      <c r="T119" s="13"/>
      <c r="U119" s="21"/>
      <c r="V119" s="13"/>
      <c r="W119" s="13"/>
      <c r="X119" s="13"/>
      <c r="Y119" s="13"/>
      <c r="Z119" s="13"/>
      <c r="AA119" s="78"/>
      <c r="AB119" s="13"/>
      <c r="AC119" s="78"/>
      <c r="AD119" s="13"/>
      <c r="AE119" s="78"/>
      <c r="AF119" s="13"/>
      <c r="AG119" s="13"/>
      <c r="AH119" s="13"/>
      <c r="AI119" s="78"/>
      <c r="AJ119" s="13"/>
      <c r="AK119" s="78"/>
      <c r="AL119" s="13"/>
      <c r="AM119" s="78"/>
      <c r="AN119" s="13"/>
      <c r="AO119" s="13"/>
      <c r="AP119" s="13"/>
      <c r="AQ119" s="78"/>
      <c r="AR119" s="13"/>
      <c r="AS119" s="78"/>
      <c r="AT119" s="13"/>
      <c r="AU119" s="78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5"/>
      <c r="BG119" s="13"/>
      <c r="BH119" s="15"/>
      <c r="BI119" s="13"/>
      <c r="BJ119" s="15"/>
      <c r="BK119" s="13"/>
      <c r="BL119" s="15"/>
      <c r="BM119" s="13"/>
      <c r="BN119" s="1"/>
      <c r="BO119" s="1"/>
      <c r="BP119" s="1"/>
      <c r="BQ119" s="1"/>
      <c r="BR119" s="1"/>
    </row>
    <row r="120" spans="1:70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03"/>
      <c r="O120" s="1"/>
      <c r="P120" s="1"/>
      <c r="Q120" s="1"/>
      <c r="R120" s="1"/>
      <c r="S120" s="21"/>
      <c r="T120" s="13"/>
      <c r="U120" s="21"/>
      <c r="V120" s="13"/>
      <c r="W120" s="13"/>
      <c r="X120" s="13"/>
      <c r="Y120" s="13"/>
      <c r="Z120" s="13"/>
      <c r="AA120" s="78"/>
      <c r="AB120" s="13"/>
      <c r="AC120" s="78"/>
      <c r="AD120" s="13"/>
      <c r="AE120" s="78"/>
      <c r="AF120" s="13"/>
      <c r="AG120" s="13"/>
      <c r="AH120" s="13"/>
      <c r="AI120" s="78"/>
      <c r="AJ120" s="13"/>
      <c r="AK120" s="78"/>
      <c r="AL120" s="13"/>
      <c r="AM120" s="78"/>
      <c r="AN120" s="13"/>
      <c r="AO120" s="13"/>
      <c r="AP120" s="13"/>
      <c r="AQ120" s="78"/>
      <c r="AR120" s="13"/>
      <c r="AS120" s="78"/>
      <c r="AT120" s="13"/>
      <c r="AU120" s="78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5"/>
      <c r="BG120" s="13"/>
      <c r="BH120" s="15"/>
      <c r="BI120" s="13"/>
      <c r="BJ120" s="15"/>
      <c r="BK120" s="13"/>
      <c r="BL120" s="15"/>
      <c r="BM120" s="13"/>
      <c r="BN120" s="1"/>
      <c r="BO120" s="1"/>
      <c r="BP120" s="1"/>
      <c r="BQ120" s="1"/>
      <c r="BR120" s="1"/>
    </row>
    <row r="121" spans="1:70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03"/>
      <c r="O121" s="1"/>
      <c r="P121" s="1"/>
      <c r="Q121" s="1"/>
      <c r="R121" s="1"/>
      <c r="S121" s="21"/>
      <c r="T121" s="13"/>
      <c r="U121" s="21"/>
      <c r="V121" s="13"/>
      <c r="W121" s="13"/>
      <c r="X121" s="13"/>
      <c r="Y121" s="13"/>
      <c r="Z121" s="13"/>
      <c r="AA121" s="78"/>
      <c r="AB121" s="13"/>
      <c r="AC121" s="78"/>
      <c r="AD121" s="13"/>
      <c r="AE121" s="78"/>
      <c r="AF121" s="13"/>
      <c r="AG121" s="13"/>
      <c r="AH121" s="13"/>
      <c r="AI121" s="78"/>
      <c r="AJ121" s="13"/>
      <c r="AK121" s="78"/>
      <c r="AL121" s="13"/>
      <c r="AM121" s="78"/>
      <c r="AN121" s="13"/>
      <c r="AO121" s="13"/>
      <c r="AP121" s="13"/>
      <c r="AQ121" s="78"/>
      <c r="AR121" s="13"/>
      <c r="AS121" s="78"/>
      <c r="AT121" s="13"/>
      <c r="AU121" s="78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5"/>
      <c r="BG121" s="13"/>
      <c r="BH121" s="15"/>
      <c r="BI121" s="13"/>
      <c r="BJ121" s="15"/>
      <c r="BK121" s="13"/>
      <c r="BL121" s="15"/>
      <c r="BM121" s="13"/>
      <c r="BN121" s="1"/>
      <c r="BO121" s="1"/>
      <c r="BP121" s="1"/>
      <c r="BQ121" s="1"/>
      <c r="BR121" s="1"/>
    </row>
    <row r="122" spans="1:70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03"/>
      <c r="O122" s="1"/>
      <c r="P122" s="1"/>
      <c r="Q122" s="1"/>
      <c r="R122" s="1"/>
      <c r="S122" s="21"/>
      <c r="T122" s="13"/>
      <c r="U122" s="21"/>
      <c r="V122" s="13"/>
      <c r="W122" s="13"/>
      <c r="X122" s="13"/>
      <c r="Y122" s="13"/>
      <c r="Z122" s="13"/>
      <c r="AA122" s="78"/>
      <c r="AB122" s="13"/>
      <c r="AC122" s="78"/>
      <c r="AD122" s="13"/>
      <c r="AE122" s="78"/>
      <c r="AF122" s="13"/>
      <c r="AG122" s="13"/>
      <c r="AH122" s="13"/>
      <c r="AI122" s="78"/>
      <c r="AJ122" s="13"/>
      <c r="AK122" s="78"/>
      <c r="AL122" s="13"/>
      <c r="AM122" s="78"/>
      <c r="AN122" s="13"/>
      <c r="AO122" s="13"/>
      <c r="AP122" s="13"/>
      <c r="AQ122" s="78"/>
      <c r="AR122" s="13"/>
      <c r="AS122" s="78"/>
      <c r="AT122" s="13"/>
      <c r="AU122" s="78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5"/>
      <c r="BG122" s="13"/>
      <c r="BH122" s="15"/>
      <c r="BI122" s="13"/>
      <c r="BJ122" s="15"/>
      <c r="BK122" s="13"/>
      <c r="BL122" s="15"/>
      <c r="BM122" s="13"/>
      <c r="BN122" s="1"/>
      <c r="BO122" s="1"/>
      <c r="BP122" s="1"/>
      <c r="BQ122" s="1"/>
      <c r="BR122" s="1"/>
    </row>
    <row r="123" spans="1:70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03"/>
      <c r="O123" s="1"/>
      <c r="P123" s="1"/>
      <c r="Q123" s="1"/>
      <c r="R123" s="1"/>
      <c r="S123" s="21"/>
      <c r="T123" s="13"/>
      <c r="U123" s="21"/>
      <c r="V123" s="13"/>
      <c r="W123" s="13"/>
      <c r="X123" s="13"/>
      <c r="Y123" s="13"/>
      <c r="Z123" s="13"/>
      <c r="AA123" s="78"/>
      <c r="AB123" s="13"/>
      <c r="AC123" s="78"/>
      <c r="AD123" s="13"/>
      <c r="AE123" s="78"/>
      <c r="AF123" s="13"/>
      <c r="AG123" s="13"/>
      <c r="AH123" s="13"/>
      <c r="AI123" s="78"/>
      <c r="AJ123" s="13"/>
      <c r="AK123" s="78"/>
      <c r="AL123" s="13"/>
      <c r="AM123" s="78"/>
      <c r="AN123" s="13"/>
      <c r="AO123" s="13"/>
      <c r="AP123" s="13"/>
      <c r="AQ123" s="78"/>
      <c r="AR123" s="13"/>
      <c r="AS123" s="78"/>
      <c r="AT123" s="13"/>
      <c r="AU123" s="78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5"/>
      <c r="BG123" s="13"/>
      <c r="BH123" s="15"/>
      <c r="BI123" s="13"/>
      <c r="BJ123" s="15"/>
      <c r="BK123" s="13"/>
      <c r="BL123" s="15"/>
      <c r="BM123" s="13"/>
      <c r="BN123" s="1"/>
      <c r="BO123" s="1"/>
      <c r="BP123" s="1"/>
      <c r="BQ123" s="1"/>
      <c r="BR123" s="1"/>
    </row>
    <row r="124" spans="1:70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03"/>
      <c r="O124" s="1"/>
      <c r="P124" s="1"/>
      <c r="Q124" s="1"/>
      <c r="R124" s="1"/>
      <c r="S124" s="21"/>
      <c r="T124" s="13"/>
      <c r="U124" s="21"/>
      <c r="V124" s="13"/>
      <c r="W124" s="13"/>
      <c r="X124" s="13"/>
      <c r="Y124" s="13"/>
      <c r="Z124" s="13"/>
      <c r="AA124" s="78"/>
      <c r="AB124" s="13"/>
      <c r="AC124" s="78"/>
      <c r="AD124" s="13"/>
      <c r="AE124" s="78"/>
      <c r="AF124" s="13"/>
      <c r="AG124" s="13"/>
      <c r="AH124" s="13"/>
      <c r="AI124" s="78"/>
      <c r="AJ124" s="13"/>
      <c r="AK124" s="78"/>
      <c r="AL124" s="13"/>
      <c r="AM124" s="78"/>
      <c r="AN124" s="13"/>
      <c r="AO124" s="13"/>
      <c r="AP124" s="13"/>
      <c r="AQ124" s="78"/>
      <c r="AR124" s="13"/>
      <c r="AS124" s="78"/>
      <c r="AT124" s="13"/>
      <c r="AU124" s="78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5"/>
      <c r="BG124" s="13"/>
      <c r="BH124" s="15"/>
      <c r="BI124" s="13"/>
      <c r="BJ124" s="15"/>
      <c r="BK124" s="13"/>
      <c r="BL124" s="15"/>
      <c r="BM124" s="13"/>
      <c r="BN124" s="1"/>
      <c r="BO124" s="1"/>
      <c r="BP124" s="1"/>
      <c r="BQ124" s="1"/>
      <c r="BR124" s="1"/>
    </row>
    <row r="125" spans="1:70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03"/>
      <c r="O125" s="1"/>
      <c r="P125" s="1"/>
      <c r="Q125" s="1"/>
      <c r="R125" s="1"/>
      <c r="S125" s="21"/>
      <c r="T125" s="13"/>
      <c r="U125" s="21"/>
      <c r="V125" s="13"/>
      <c r="W125" s="13"/>
      <c r="X125" s="13"/>
      <c r="Y125" s="13"/>
      <c r="Z125" s="13"/>
      <c r="AA125" s="78"/>
      <c r="AB125" s="13"/>
      <c r="AC125" s="78"/>
      <c r="AD125" s="13"/>
      <c r="AE125" s="78"/>
      <c r="AF125" s="13"/>
      <c r="AG125" s="13"/>
      <c r="AH125" s="13"/>
      <c r="AI125" s="78"/>
      <c r="AJ125" s="13"/>
      <c r="AK125" s="78"/>
      <c r="AL125" s="13"/>
      <c r="AM125" s="78"/>
      <c r="AN125" s="13"/>
      <c r="AO125" s="13"/>
      <c r="AP125" s="13"/>
      <c r="AQ125" s="78"/>
      <c r="AR125" s="13"/>
      <c r="AS125" s="78"/>
      <c r="AT125" s="13"/>
      <c r="AU125" s="78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5"/>
      <c r="BG125" s="13"/>
      <c r="BH125" s="15"/>
      <c r="BI125" s="13"/>
      <c r="BJ125" s="15"/>
      <c r="BK125" s="13"/>
      <c r="BL125" s="15"/>
      <c r="BM125" s="13"/>
      <c r="BN125" s="1"/>
      <c r="BO125" s="1"/>
      <c r="BP125" s="1"/>
      <c r="BQ125" s="1"/>
      <c r="BR125" s="1"/>
    </row>
    <row r="126" spans="1:70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03"/>
      <c r="O126" s="1"/>
      <c r="P126" s="1"/>
      <c r="Q126" s="1"/>
      <c r="R126" s="1"/>
      <c r="S126" s="21"/>
      <c r="T126" s="13"/>
      <c r="U126" s="21"/>
      <c r="V126" s="13"/>
      <c r="W126" s="13"/>
      <c r="X126" s="13"/>
      <c r="Y126" s="13"/>
      <c r="Z126" s="13"/>
      <c r="AA126" s="78"/>
      <c r="AB126" s="13"/>
      <c r="AC126" s="78"/>
      <c r="AD126" s="13"/>
      <c r="AE126" s="78"/>
      <c r="AF126" s="13"/>
      <c r="AG126" s="13"/>
      <c r="AH126" s="13"/>
      <c r="AI126" s="78"/>
      <c r="AJ126" s="13"/>
      <c r="AK126" s="78"/>
      <c r="AL126" s="13"/>
      <c r="AM126" s="78"/>
      <c r="AN126" s="13"/>
      <c r="AO126" s="13"/>
      <c r="AP126" s="13"/>
      <c r="AQ126" s="78"/>
      <c r="AR126" s="13"/>
      <c r="AS126" s="78"/>
      <c r="AT126" s="13"/>
      <c r="AU126" s="78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5"/>
      <c r="BG126" s="13"/>
      <c r="BH126" s="15"/>
      <c r="BI126" s="13"/>
      <c r="BJ126" s="15"/>
      <c r="BK126" s="13"/>
      <c r="BL126" s="15"/>
      <c r="BM126" s="13"/>
      <c r="BN126" s="1"/>
      <c r="BO126" s="1"/>
      <c r="BP126" s="1"/>
      <c r="BQ126" s="1"/>
      <c r="BR126" s="1"/>
    </row>
    <row r="127" spans="1:70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03"/>
      <c r="O127" s="1"/>
      <c r="P127" s="1"/>
      <c r="Q127" s="1"/>
      <c r="R127" s="1"/>
      <c r="S127" s="21"/>
      <c r="T127" s="13"/>
      <c r="U127" s="21"/>
      <c r="V127" s="13"/>
      <c r="W127" s="13"/>
      <c r="X127" s="13"/>
      <c r="Y127" s="13"/>
      <c r="Z127" s="13"/>
      <c r="AA127" s="78"/>
      <c r="AB127" s="13"/>
      <c r="AC127" s="78"/>
      <c r="AD127" s="13"/>
      <c r="AE127" s="78"/>
      <c r="AF127" s="13"/>
      <c r="AG127" s="13"/>
      <c r="AH127" s="13"/>
      <c r="AI127" s="78"/>
      <c r="AJ127" s="13"/>
      <c r="AK127" s="78"/>
      <c r="AL127" s="13"/>
      <c r="AM127" s="78"/>
      <c r="AN127" s="13"/>
      <c r="AO127" s="13"/>
      <c r="AP127" s="13"/>
      <c r="AQ127" s="78"/>
      <c r="AR127" s="13"/>
      <c r="AS127" s="78"/>
      <c r="AT127" s="13"/>
      <c r="AU127" s="78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5"/>
      <c r="BG127" s="13"/>
      <c r="BH127" s="15"/>
      <c r="BI127" s="13"/>
      <c r="BJ127" s="15"/>
      <c r="BK127" s="13"/>
      <c r="BL127" s="15"/>
      <c r="BM127" s="13"/>
      <c r="BN127" s="1"/>
      <c r="BO127" s="1"/>
      <c r="BP127" s="1"/>
      <c r="BQ127" s="1"/>
      <c r="BR127" s="1"/>
    </row>
    <row r="128" spans="1:70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03"/>
      <c r="O128" s="1"/>
      <c r="P128" s="1"/>
      <c r="Q128" s="1"/>
      <c r="R128" s="1"/>
      <c r="S128" s="21"/>
      <c r="T128" s="13"/>
      <c r="U128" s="21"/>
      <c r="V128" s="13"/>
      <c r="W128" s="13"/>
      <c r="X128" s="13"/>
      <c r="Y128" s="13"/>
      <c r="Z128" s="13"/>
      <c r="AA128" s="78"/>
      <c r="AB128" s="13"/>
      <c r="AC128" s="78"/>
      <c r="AD128" s="13"/>
      <c r="AE128" s="78"/>
      <c r="AF128" s="13"/>
      <c r="AG128" s="13"/>
      <c r="AH128" s="13"/>
      <c r="AI128" s="78"/>
      <c r="AJ128" s="13"/>
      <c r="AK128" s="78"/>
      <c r="AL128" s="13"/>
      <c r="AM128" s="78"/>
      <c r="AN128" s="13"/>
      <c r="AO128" s="13"/>
      <c r="AP128" s="13"/>
      <c r="AQ128" s="78"/>
      <c r="AR128" s="13"/>
      <c r="AS128" s="78"/>
      <c r="AT128" s="13"/>
      <c r="AU128" s="78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5"/>
      <c r="BG128" s="13"/>
      <c r="BH128" s="15"/>
      <c r="BI128" s="13"/>
      <c r="BJ128" s="15"/>
      <c r="BK128" s="13"/>
      <c r="BL128" s="15"/>
      <c r="BM128" s="13"/>
      <c r="BN128" s="1"/>
      <c r="BO128" s="1"/>
      <c r="BP128" s="1"/>
      <c r="BQ128" s="1"/>
      <c r="BR128" s="1"/>
    </row>
    <row r="129" spans="1:70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03"/>
      <c r="O129" s="1"/>
      <c r="P129" s="1"/>
      <c r="Q129" s="1"/>
      <c r="R129" s="1"/>
      <c r="S129" s="21"/>
      <c r="T129" s="13"/>
      <c r="U129" s="21"/>
      <c r="V129" s="13"/>
      <c r="W129" s="13"/>
      <c r="X129" s="13"/>
      <c r="Y129" s="13"/>
      <c r="Z129" s="13"/>
      <c r="AA129" s="78"/>
      <c r="AB129" s="13"/>
      <c r="AC129" s="78"/>
      <c r="AD129" s="13"/>
      <c r="AE129" s="78"/>
      <c r="AF129" s="13"/>
      <c r="AG129" s="13"/>
      <c r="AH129" s="13"/>
      <c r="AI129" s="78"/>
      <c r="AJ129" s="13"/>
      <c r="AK129" s="78"/>
      <c r="AL129" s="13"/>
      <c r="AM129" s="78"/>
      <c r="AN129" s="13"/>
      <c r="AO129" s="13"/>
      <c r="AP129" s="13"/>
      <c r="AQ129" s="78"/>
      <c r="AR129" s="13"/>
      <c r="AS129" s="78"/>
      <c r="AT129" s="13"/>
      <c r="AU129" s="78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5"/>
      <c r="BG129" s="13"/>
      <c r="BH129" s="15"/>
      <c r="BI129" s="13"/>
      <c r="BJ129" s="15"/>
      <c r="BK129" s="13"/>
      <c r="BL129" s="15"/>
      <c r="BM129" s="13"/>
      <c r="BN129" s="1"/>
      <c r="BO129" s="1"/>
      <c r="BP129" s="1"/>
      <c r="BQ129" s="1"/>
      <c r="BR129" s="1"/>
    </row>
    <row r="130" spans="1:70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03"/>
      <c r="O130" s="1"/>
      <c r="P130" s="1"/>
      <c r="Q130" s="1"/>
      <c r="R130" s="1"/>
      <c r="S130" s="21"/>
      <c r="T130" s="13"/>
      <c r="U130" s="21"/>
      <c r="V130" s="13"/>
      <c r="W130" s="13"/>
      <c r="X130" s="13"/>
      <c r="Y130" s="13"/>
      <c r="Z130" s="13"/>
      <c r="AA130" s="78"/>
      <c r="AB130" s="13"/>
      <c r="AC130" s="78"/>
      <c r="AD130" s="13"/>
      <c r="AE130" s="78"/>
      <c r="AF130" s="13"/>
      <c r="AG130" s="13"/>
      <c r="AH130" s="13"/>
      <c r="AI130" s="78"/>
      <c r="AJ130" s="13"/>
      <c r="AK130" s="78"/>
      <c r="AL130" s="13"/>
      <c r="AM130" s="78"/>
      <c r="AN130" s="13"/>
      <c r="AO130" s="13"/>
      <c r="AP130" s="13"/>
      <c r="AQ130" s="78"/>
      <c r="AR130" s="13"/>
      <c r="AS130" s="78"/>
      <c r="AT130" s="13"/>
      <c r="AU130" s="78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5"/>
      <c r="BG130" s="13"/>
      <c r="BH130" s="15"/>
      <c r="BI130" s="13"/>
      <c r="BJ130" s="15"/>
      <c r="BK130" s="13"/>
      <c r="BL130" s="15"/>
      <c r="BM130" s="13"/>
      <c r="BN130" s="1"/>
      <c r="BO130" s="1"/>
      <c r="BP130" s="1"/>
      <c r="BQ130" s="1"/>
      <c r="BR130" s="1"/>
    </row>
    <row r="131" spans="1:70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03"/>
      <c r="O131" s="1"/>
      <c r="P131" s="1"/>
      <c r="Q131" s="1"/>
      <c r="R131" s="1"/>
      <c r="S131" s="21"/>
      <c r="T131" s="13"/>
      <c r="U131" s="21"/>
      <c r="V131" s="13"/>
      <c r="W131" s="13"/>
      <c r="X131" s="13"/>
      <c r="Y131" s="13"/>
      <c r="Z131" s="13"/>
      <c r="AA131" s="78"/>
      <c r="AB131" s="13"/>
      <c r="AC131" s="78"/>
      <c r="AD131" s="13"/>
      <c r="AE131" s="78"/>
      <c r="AF131" s="13"/>
      <c r="AG131" s="13"/>
      <c r="AH131" s="13"/>
      <c r="AI131" s="78"/>
      <c r="AJ131" s="13"/>
      <c r="AK131" s="78"/>
      <c r="AL131" s="13"/>
      <c r="AM131" s="78"/>
      <c r="AN131" s="13"/>
      <c r="AO131" s="13"/>
      <c r="AP131" s="13"/>
      <c r="AQ131" s="78"/>
      <c r="AR131" s="13"/>
      <c r="AS131" s="78"/>
      <c r="AT131" s="13"/>
      <c r="AU131" s="78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5"/>
      <c r="BG131" s="13"/>
      <c r="BH131" s="15"/>
      <c r="BI131" s="13"/>
      <c r="BJ131" s="15"/>
      <c r="BK131" s="13"/>
      <c r="BL131" s="15"/>
      <c r="BM131" s="13"/>
      <c r="BN131" s="1"/>
      <c r="BO131" s="1"/>
      <c r="BP131" s="1"/>
      <c r="BQ131" s="1"/>
      <c r="BR131" s="1"/>
    </row>
    <row r="132" spans="1:70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03"/>
      <c r="O132" s="1"/>
      <c r="P132" s="1"/>
      <c r="Q132" s="1"/>
      <c r="R132" s="1"/>
      <c r="S132" s="21"/>
      <c r="T132" s="13"/>
      <c r="U132" s="21"/>
      <c r="V132" s="13"/>
      <c r="W132" s="13"/>
      <c r="X132" s="13"/>
      <c r="Y132" s="13"/>
      <c r="Z132" s="13"/>
      <c r="AA132" s="78"/>
      <c r="AB132" s="13"/>
      <c r="AC132" s="78"/>
      <c r="AD132" s="13"/>
      <c r="AE132" s="78"/>
      <c r="AF132" s="13"/>
      <c r="AG132" s="13"/>
      <c r="AH132" s="13"/>
      <c r="AI132" s="78"/>
      <c r="AJ132" s="13"/>
      <c r="AK132" s="78"/>
      <c r="AL132" s="13"/>
      <c r="AM132" s="78"/>
      <c r="AN132" s="13"/>
      <c r="AO132" s="13"/>
      <c r="AP132" s="13"/>
      <c r="AQ132" s="78"/>
      <c r="AR132" s="13"/>
      <c r="AS132" s="78"/>
      <c r="AT132" s="13"/>
      <c r="AU132" s="78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5"/>
      <c r="BG132" s="13"/>
      <c r="BH132" s="15"/>
      <c r="BI132" s="13"/>
      <c r="BJ132" s="15"/>
      <c r="BK132" s="13"/>
      <c r="BL132" s="15"/>
      <c r="BM132" s="13"/>
      <c r="BN132" s="1"/>
      <c r="BO132" s="1"/>
      <c r="BP132" s="1"/>
      <c r="BQ132" s="1"/>
      <c r="BR132" s="1"/>
    </row>
    <row r="133" spans="1:70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03"/>
      <c r="O133" s="1"/>
      <c r="P133" s="1"/>
      <c r="Q133" s="1"/>
      <c r="R133" s="1"/>
      <c r="S133" s="21"/>
      <c r="T133" s="13"/>
      <c r="U133" s="21"/>
      <c r="V133" s="13"/>
      <c r="W133" s="13"/>
      <c r="X133" s="13"/>
      <c r="Y133" s="13"/>
      <c r="Z133" s="13"/>
      <c r="AA133" s="78"/>
      <c r="AB133" s="13"/>
      <c r="AC133" s="78"/>
      <c r="AD133" s="13"/>
      <c r="AE133" s="78"/>
      <c r="AF133" s="13"/>
      <c r="AG133" s="13"/>
      <c r="AH133" s="13"/>
      <c r="AI133" s="78"/>
      <c r="AJ133" s="13"/>
      <c r="AK133" s="78"/>
      <c r="AL133" s="13"/>
      <c r="AM133" s="78"/>
      <c r="AN133" s="13"/>
      <c r="AO133" s="13"/>
      <c r="AP133" s="13"/>
      <c r="AQ133" s="78"/>
      <c r="AR133" s="13"/>
      <c r="AS133" s="78"/>
      <c r="AT133" s="13"/>
      <c r="AU133" s="78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5"/>
      <c r="BG133" s="13"/>
      <c r="BH133" s="15"/>
      <c r="BI133" s="13"/>
      <c r="BJ133" s="15"/>
      <c r="BK133" s="13"/>
      <c r="BL133" s="15"/>
      <c r="BM133" s="13"/>
      <c r="BN133" s="1"/>
      <c r="BO133" s="1"/>
      <c r="BP133" s="1"/>
      <c r="BQ133" s="1"/>
      <c r="BR133" s="1"/>
    </row>
    <row r="134" spans="1:70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03"/>
      <c r="O134" s="1"/>
      <c r="P134" s="1"/>
      <c r="Q134" s="1"/>
      <c r="R134" s="1"/>
      <c r="S134" s="21"/>
      <c r="T134" s="13"/>
      <c r="U134" s="21"/>
      <c r="V134" s="13"/>
      <c r="W134" s="13"/>
      <c r="X134" s="13"/>
      <c r="Y134" s="13"/>
      <c r="Z134" s="13"/>
      <c r="AA134" s="78"/>
      <c r="AB134" s="13"/>
      <c r="AC134" s="78"/>
      <c r="AD134" s="13"/>
      <c r="AE134" s="78"/>
      <c r="AF134" s="13"/>
      <c r="AG134" s="13"/>
      <c r="AH134" s="13"/>
      <c r="AI134" s="78"/>
      <c r="AJ134" s="13"/>
      <c r="AK134" s="78"/>
      <c r="AL134" s="13"/>
      <c r="AM134" s="78"/>
      <c r="AN134" s="13"/>
      <c r="AO134" s="13"/>
      <c r="AP134" s="13"/>
      <c r="AQ134" s="78"/>
      <c r="AR134" s="13"/>
      <c r="AS134" s="78"/>
      <c r="AT134" s="13"/>
      <c r="AU134" s="78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5"/>
      <c r="BG134" s="13"/>
      <c r="BH134" s="15"/>
      <c r="BI134" s="13"/>
      <c r="BJ134" s="15"/>
      <c r="BK134" s="13"/>
      <c r="BL134" s="15"/>
      <c r="BM134" s="13"/>
      <c r="BN134" s="1"/>
      <c r="BO134" s="1"/>
      <c r="BP134" s="1"/>
      <c r="BQ134" s="1"/>
      <c r="BR134" s="1"/>
    </row>
    <row r="135" spans="1:70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03"/>
      <c r="O135" s="1"/>
      <c r="P135" s="1"/>
      <c r="Q135" s="1"/>
      <c r="R135" s="1"/>
      <c r="S135" s="21"/>
      <c r="T135" s="13"/>
      <c r="U135" s="21"/>
      <c r="V135" s="13"/>
      <c r="W135" s="13"/>
      <c r="X135" s="13"/>
      <c r="Y135" s="13"/>
      <c r="Z135" s="13"/>
      <c r="AA135" s="78"/>
      <c r="AB135" s="13"/>
      <c r="AC135" s="78"/>
      <c r="AD135" s="13"/>
      <c r="AE135" s="78"/>
      <c r="AF135" s="13"/>
      <c r="AG135" s="13"/>
      <c r="AH135" s="13"/>
      <c r="AI135" s="78"/>
      <c r="AJ135" s="13"/>
      <c r="AK135" s="78"/>
      <c r="AL135" s="13"/>
      <c r="AM135" s="78"/>
      <c r="AN135" s="13"/>
      <c r="AO135" s="13"/>
      <c r="AP135" s="13"/>
      <c r="AQ135" s="78"/>
      <c r="AR135" s="13"/>
      <c r="AS135" s="78"/>
      <c r="AT135" s="13"/>
      <c r="AU135" s="78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5"/>
      <c r="BG135" s="13"/>
      <c r="BH135" s="15"/>
      <c r="BI135" s="13"/>
      <c r="BJ135" s="15"/>
      <c r="BK135" s="13"/>
      <c r="BL135" s="15"/>
      <c r="BM135" s="13"/>
      <c r="BN135" s="1"/>
      <c r="BO135" s="1"/>
      <c r="BP135" s="1"/>
      <c r="BQ135" s="1"/>
      <c r="BR135" s="1"/>
    </row>
    <row r="136" spans="1:70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03"/>
      <c r="O136" s="1"/>
      <c r="P136" s="1"/>
      <c r="Q136" s="1"/>
      <c r="R136" s="1"/>
      <c r="S136" s="21"/>
      <c r="T136" s="13"/>
      <c r="U136" s="21"/>
      <c r="V136" s="13"/>
      <c r="W136" s="13"/>
      <c r="X136" s="13"/>
      <c r="Y136" s="13"/>
      <c r="Z136" s="13"/>
      <c r="AA136" s="78"/>
      <c r="AB136" s="13"/>
      <c r="AC136" s="78"/>
      <c r="AD136" s="13"/>
      <c r="AE136" s="78"/>
      <c r="AF136" s="13"/>
      <c r="AG136" s="13"/>
      <c r="AH136" s="13"/>
      <c r="AI136" s="78"/>
      <c r="AJ136" s="13"/>
      <c r="AK136" s="78"/>
      <c r="AL136" s="13"/>
      <c r="AM136" s="78"/>
      <c r="AN136" s="13"/>
      <c r="AO136" s="13"/>
      <c r="AP136" s="13"/>
      <c r="AQ136" s="78"/>
      <c r="AR136" s="13"/>
      <c r="AS136" s="78"/>
      <c r="AT136" s="13"/>
      <c r="AU136" s="78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5"/>
      <c r="BG136" s="13"/>
      <c r="BH136" s="15"/>
      <c r="BI136" s="13"/>
      <c r="BJ136" s="15"/>
      <c r="BK136" s="13"/>
      <c r="BL136" s="15"/>
      <c r="BM136" s="13"/>
      <c r="BN136" s="1"/>
      <c r="BO136" s="1"/>
      <c r="BP136" s="1"/>
      <c r="BQ136" s="1"/>
      <c r="BR136" s="1"/>
    </row>
    <row r="137" spans="1:70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03"/>
      <c r="O137" s="1"/>
      <c r="P137" s="1"/>
      <c r="Q137" s="1"/>
      <c r="R137" s="1"/>
      <c r="S137" s="21"/>
      <c r="T137" s="13"/>
      <c r="U137" s="21"/>
      <c r="V137" s="13"/>
      <c r="W137" s="13"/>
      <c r="X137" s="13"/>
      <c r="Y137" s="13"/>
      <c r="Z137" s="13"/>
      <c r="AA137" s="78"/>
      <c r="AB137" s="13"/>
      <c r="AC137" s="78"/>
      <c r="AD137" s="13"/>
      <c r="AE137" s="78"/>
      <c r="AF137" s="13"/>
      <c r="AG137" s="13"/>
      <c r="AH137" s="13"/>
      <c r="AI137" s="78"/>
      <c r="AJ137" s="13"/>
      <c r="AK137" s="78"/>
      <c r="AL137" s="13"/>
      <c r="AM137" s="78"/>
      <c r="AN137" s="13"/>
      <c r="AO137" s="13"/>
      <c r="AP137" s="13"/>
      <c r="AQ137" s="78"/>
      <c r="AR137" s="13"/>
      <c r="AS137" s="78"/>
      <c r="AT137" s="13"/>
      <c r="AU137" s="78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5"/>
      <c r="BG137" s="13"/>
      <c r="BH137" s="15"/>
      <c r="BI137" s="13"/>
      <c r="BJ137" s="15"/>
      <c r="BK137" s="13"/>
      <c r="BL137" s="15"/>
      <c r="BM137" s="13"/>
      <c r="BN137" s="1"/>
      <c r="BO137" s="1"/>
      <c r="BP137" s="1"/>
      <c r="BQ137" s="1"/>
      <c r="BR137" s="1"/>
    </row>
    <row r="138" spans="1:70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03"/>
      <c r="O138" s="1"/>
      <c r="P138" s="1"/>
      <c r="Q138" s="1"/>
      <c r="R138" s="1"/>
      <c r="S138" s="21"/>
      <c r="T138" s="13"/>
      <c r="U138" s="21"/>
      <c r="V138" s="13"/>
      <c r="W138" s="13"/>
      <c r="X138" s="13"/>
      <c r="Y138" s="13"/>
      <c r="Z138" s="13"/>
      <c r="AA138" s="78"/>
      <c r="AB138" s="13"/>
      <c r="AC138" s="78"/>
      <c r="AD138" s="13"/>
      <c r="AE138" s="78"/>
      <c r="AF138" s="13"/>
      <c r="AG138" s="13"/>
      <c r="AH138" s="13"/>
      <c r="AI138" s="78"/>
      <c r="AJ138" s="13"/>
      <c r="AK138" s="78"/>
      <c r="AL138" s="13"/>
      <c r="AM138" s="78"/>
      <c r="AN138" s="13"/>
      <c r="AO138" s="13"/>
      <c r="AP138" s="13"/>
      <c r="AQ138" s="78"/>
      <c r="AR138" s="13"/>
      <c r="AS138" s="78"/>
      <c r="AT138" s="13"/>
      <c r="AU138" s="78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5"/>
      <c r="BG138" s="13"/>
      <c r="BH138" s="15"/>
      <c r="BI138" s="13"/>
      <c r="BJ138" s="15"/>
      <c r="BK138" s="13"/>
      <c r="BL138" s="15"/>
      <c r="BM138" s="13"/>
      <c r="BN138" s="1"/>
      <c r="BO138" s="1"/>
      <c r="BP138" s="1"/>
      <c r="BQ138" s="1"/>
      <c r="BR138" s="1"/>
    </row>
    <row r="139" spans="1:70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03"/>
      <c r="O139" s="1"/>
      <c r="P139" s="1"/>
      <c r="Q139" s="1"/>
      <c r="R139" s="1"/>
      <c r="S139" s="21"/>
      <c r="T139" s="13"/>
      <c r="U139" s="21"/>
      <c r="V139" s="13"/>
      <c r="W139" s="13"/>
      <c r="X139" s="13"/>
      <c r="Y139" s="13"/>
      <c r="Z139" s="13"/>
      <c r="AA139" s="78"/>
      <c r="AB139" s="13"/>
      <c r="AC139" s="78"/>
      <c r="AD139" s="13"/>
      <c r="AE139" s="78"/>
      <c r="AF139" s="13"/>
      <c r="AG139" s="13"/>
      <c r="AH139" s="13"/>
      <c r="AI139" s="78"/>
      <c r="AJ139" s="13"/>
      <c r="AK139" s="78"/>
      <c r="AL139" s="13"/>
      <c r="AM139" s="78"/>
      <c r="AN139" s="13"/>
      <c r="AO139" s="13"/>
      <c r="AP139" s="13"/>
      <c r="AQ139" s="78"/>
      <c r="AR139" s="13"/>
      <c r="AS139" s="78"/>
      <c r="AT139" s="13"/>
      <c r="AU139" s="78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5"/>
      <c r="BG139" s="13"/>
      <c r="BH139" s="15"/>
      <c r="BI139" s="13"/>
      <c r="BJ139" s="15"/>
      <c r="BK139" s="13"/>
      <c r="BL139" s="15"/>
      <c r="BM139" s="13"/>
      <c r="BN139" s="1"/>
      <c r="BO139" s="1"/>
      <c r="BP139" s="1"/>
      <c r="BQ139" s="1"/>
      <c r="BR139" s="1"/>
    </row>
    <row r="140" spans="1:70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03"/>
      <c r="O140" s="1"/>
      <c r="P140" s="1"/>
      <c r="Q140" s="1"/>
      <c r="R140" s="1"/>
      <c r="S140" s="21"/>
      <c r="T140" s="13"/>
      <c r="U140" s="21"/>
      <c r="V140" s="13"/>
      <c r="W140" s="13"/>
      <c r="X140" s="13"/>
      <c r="Y140" s="13"/>
      <c r="Z140" s="13"/>
      <c r="AA140" s="78"/>
      <c r="AB140" s="13"/>
      <c r="AC140" s="78"/>
      <c r="AD140" s="13"/>
      <c r="AE140" s="78"/>
      <c r="AF140" s="13"/>
      <c r="AG140" s="13"/>
      <c r="AH140" s="13"/>
      <c r="AI140" s="78"/>
      <c r="AJ140" s="13"/>
      <c r="AK140" s="78"/>
      <c r="AL140" s="13"/>
      <c r="AM140" s="78"/>
      <c r="AN140" s="13"/>
      <c r="AO140" s="13"/>
      <c r="AP140" s="13"/>
      <c r="AQ140" s="78"/>
      <c r="AR140" s="13"/>
      <c r="AS140" s="78"/>
      <c r="AT140" s="13"/>
      <c r="AU140" s="78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5"/>
      <c r="BG140" s="13"/>
      <c r="BH140" s="15"/>
      <c r="BI140" s="13"/>
      <c r="BJ140" s="15"/>
      <c r="BK140" s="13"/>
      <c r="BL140" s="15"/>
      <c r="BM140" s="13"/>
      <c r="BN140" s="1"/>
      <c r="BO140" s="1"/>
      <c r="BP140" s="1"/>
      <c r="BQ140" s="1"/>
      <c r="BR140" s="1"/>
    </row>
    <row r="141" spans="1:70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03"/>
      <c r="O141" s="1"/>
      <c r="P141" s="1"/>
      <c r="Q141" s="1"/>
      <c r="R141" s="1"/>
      <c r="S141" s="21"/>
      <c r="T141" s="13"/>
      <c r="U141" s="21"/>
      <c r="V141" s="13"/>
      <c r="W141" s="13"/>
      <c r="X141" s="13"/>
      <c r="Y141" s="13"/>
      <c r="Z141" s="13"/>
      <c r="AA141" s="78"/>
      <c r="AB141" s="13"/>
      <c r="AC141" s="78"/>
      <c r="AD141" s="13"/>
      <c r="AE141" s="78"/>
      <c r="AF141" s="13"/>
      <c r="AG141" s="13"/>
      <c r="AH141" s="13"/>
      <c r="AI141" s="78"/>
      <c r="AJ141" s="13"/>
      <c r="AK141" s="78"/>
      <c r="AL141" s="13"/>
      <c r="AM141" s="78"/>
      <c r="AN141" s="13"/>
      <c r="AO141" s="13"/>
      <c r="AP141" s="13"/>
      <c r="AQ141" s="78"/>
      <c r="AR141" s="13"/>
      <c r="AS141" s="78"/>
      <c r="AT141" s="13"/>
      <c r="AU141" s="78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5"/>
      <c r="BG141" s="13"/>
      <c r="BH141" s="15"/>
      <c r="BI141" s="13"/>
      <c r="BJ141" s="15"/>
      <c r="BK141" s="13"/>
      <c r="BL141" s="15"/>
      <c r="BM141" s="13"/>
      <c r="BN141" s="1"/>
      <c r="BO141" s="1"/>
      <c r="BP141" s="1"/>
      <c r="BQ141" s="1"/>
      <c r="BR141" s="1"/>
    </row>
    <row r="142" spans="1:70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03"/>
      <c r="O142" s="1"/>
      <c r="P142" s="1"/>
      <c r="Q142" s="1"/>
      <c r="R142" s="1"/>
      <c r="S142" s="21"/>
      <c r="T142" s="13"/>
      <c r="U142" s="21"/>
      <c r="V142" s="13"/>
      <c r="W142" s="13"/>
      <c r="X142" s="13"/>
      <c r="Y142" s="13"/>
      <c r="Z142" s="13"/>
      <c r="AA142" s="78"/>
      <c r="AB142" s="13"/>
      <c r="AC142" s="78"/>
      <c r="AD142" s="13"/>
      <c r="AE142" s="78"/>
      <c r="AF142" s="13"/>
      <c r="AG142" s="13"/>
      <c r="AH142" s="13"/>
      <c r="AI142" s="78"/>
      <c r="AJ142" s="13"/>
      <c r="AK142" s="78"/>
      <c r="AL142" s="13"/>
      <c r="AM142" s="78"/>
      <c r="AN142" s="13"/>
      <c r="AO142" s="13"/>
      <c r="AP142" s="13"/>
      <c r="AQ142" s="78"/>
      <c r="AR142" s="13"/>
      <c r="AS142" s="78"/>
      <c r="AT142" s="13"/>
      <c r="AU142" s="78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5"/>
      <c r="BG142" s="13"/>
      <c r="BH142" s="15"/>
      <c r="BI142" s="13"/>
      <c r="BJ142" s="15"/>
      <c r="BK142" s="13"/>
      <c r="BL142" s="15"/>
      <c r="BM142" s="13"/>
      <c r="BN142" s="1"/>
      <c r="BO142" s="1"/>
      <c r="BP142" s="1"/>
      <c r="BQ142" s="1"/>
      <c r="BR142" s="1"/>
    </row>
    <row r="143" spans="1:70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03"/>
      <c r="O143" s="1"/>
      <c r="P143" s="1"/>
      <c r="Q143" s="1"/>
      <c r="R143" s="1"/>
      <c r="S143" s="21"/>
      <c r="T143" s="13"/>
      <c r="U143" s="21"/>
      <c r="V143" s="13"/>
      <c r="W143" s="13"/>
      <c r="X143" s="13"/>
      <c r="Y143" s="13"/>
      <c r="Z143" s="13"/>
      <c r="AA143" s="78"/>
      <c r="AB143" s="13"/>
      <c r="AC143" s="78"/>
      <c r="AD143" s="13"/>
      <c r="AE143" s="78"/>
      <c r="AF143" s="13"/>
      <c r="AG143" s="13"/>
      <c r="AH143" s="13"/>
      <c r="AI143" s="78"/>
      <c r="AJ143" s="13"/>
      <c r="AK143" s="78"/>
      <c r="AL143" s="13"/>
      <c r="AM143" s="78"/>
      <c r="AN143" s="13"/>
      <c r="AO143" s="13"/>
      <c r="AP143" s="13"/>
      <c r="AQ143" s="78"/>
      <c r="AR143" s="13"/>
      <c r="AS143" s="78"/>
      <c r="AT143" s="13"/>
      <c r="AU143" s="78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5"/>
      <c r="BG143" s="13"/>
      <c r="BH143" s="15"/>
      <c r="BI143" s="13"/>
      <c r="BJ143" s="15"/>
      <c r="BK143" s="13"/>
      <c r="BL143" s="15"/>
      <c r="BM143" s="13"/>
      <c r="BN143" s="1"/>
      <c r="BO143" s="1"/>
      <c r="BP143" s="1"/>
      <c r="BQ143" s="1"/>
      <c r="BR143" s="1"/>
    </row>
    <row r="144" spans="1:70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03"/>
      <c r="O144" s="1"/>
      <c r="P144" s="1"/>
      <c r="Q144" s="1"/>
      <c r="R144" s="1"/>
      <c r="S144" s="21"/>
      <c r="T144" s="13"/>
      <c r="U144" s="21"/>
      <c r="V144" s="13"/>
      <c r="W144" s="13"/>
      <c r="X144" s="13"/>
      <c r="Y144" s="13"/>
      <c r="Z144" s="13"/>
      <c r="AA144" s="78"/>
      <c r="AB144" s="13"/>
      <c r="AC144" s="78"/>
      <c r="AD144" s="13"/>
      <c r="AE144" s="78"/>
      <c r="AF144" s="13"/>
      <c r="AG144" s="13"/>
      <c r="AH144" s="13"/>
      <c r="AI144" s="78"/>
      <c r="AJ144" s="13"/>
      <c r="AK144" s="78"/>
      <c r="AL144" s="13"/>
      <c r="AM144" s="78"/>
      <c r="AN144" s="13"/>
      <c r="AO144" s="13"/>
      <c r="AP144" s="13"/>
      <c r="AQ144" s="78"/>
      <c r="AR144" s="13"/>
      <c r="AS144" s="78"/>
      <c r="AT144" s="13"/>
      <c r="AU144" s="78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5"/>
      <c r="BG144" s="13"/>
      <c r="BH144" s="15"/>
      <c r="BI144" s="13"/>
      <c r="BJ144" s="15"/>
      <c r="BK144" s="13"/>
      <c r="BL144" s="15"/>
      <c r="BM144" s="13"/>
      <c r="BN144" s="1"/>
      <c r="BO144" s="1"/>
      <c r="BP144" s="1"/>
      <c r="BQ144" s="1"/>
      <c r="BR144" s="1"/>
    </row>
    <row r="145" spans="1:70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03"/>
      <c r="O145" s="1"/>
      <c r="P145" s="1"/>
      <c r="Q145" s="1"/>
      <c r="R145" s="1"/>
      <c r="S145" s="21"/>
      <c r="T145" s="13"/>
      <c r="U145" s="21"/>
      <c r="V145" s="13"/>
      <c r="W145" s="13"/>
      <c r="X145" s="13"/>
      <c r="Y145" s="13"/>
      <c r="Z145" s="13"/>
      <c r="AA145" s="78"/>
      <c r="AB145" s="13"/>
      <c r="AC145" s="78"/>
      <c r="AD145" s="13"/>
      <c r="AE145" s="78"/>
      <c r="AF145" s="13"/>
      <c r="AG145" s="13"/>
      <c r="AH145" s="13"/>
      <c r="AI145" s="78"/>
      <c r="AJ145" s="13"/>
      <c r="AK145" s="78"/>
      <c r="AL145" s="13"/>
      <c r="AM145" s="78"/>
      <c r="AN145" s="13"/>
      <c r="AO145" s="13"/>
      <c r="AP145" s="13"/>
      <c r="AQ145" s="78"/>
      <c r="AR145" s="13"/>
      <c r="AS145" s="78"/>
      <c r="AT145" s="13"/>
      <c r="AU145" s="78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5"/>
      <c r="BG145" s="13"/>
      <c r="BH145" s="15"/>
      <c r="BI145" s="13"/>
      <c r="BJ145" s="15"/>
      <c r="BK145" s="13"/>
      <c r="BL145" s="15"/>
      <c r="BM145" s="13"/>
      <c r="BN145" s="1"/>
      <c r="BO145" s="1"/>
      <c r="BP145" s="1"/>
      <c r="BQ145" s="1"/>
      <c r="BR145" s="1"/>
    </row>
    <row r="146" spans="1:70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03"/>
      <c r="O146" s="1"/>
      <c r="P146" s="1"/>
      <c r="Q146" s="1"/>
      <c r="R146" s="1"/>
      <c r="S146" s="21"/>
      <c r="T146" s="13"/>
      <c r="U146" s="21"/>
      <c r="V146" s="13"/>
      <c r="W146" s="13"/>
      <c r="X146" s="13"/>
      <c r="Y146" s="13"/>
      <c r="Z146" s="13"/>
      <c r="AA146" s="78"/>
      <c r="AB146" s="13"/>
      <c r="AC146" s="78"/>
      <c r="AD146" s="13"/>
      <c r="AE146" s="78"/>
      <c r="AF146" s="13"/>
      <c r="AG146" s="13"/>
      <c r="AH146" s="13"/>
      <c r="AI146" s="78"/>
      <c r="AJ146" s="13"/>
      <c r="AK146" s="78"/>
      <c r="AL146" s="13"/>
      <c r="AM146" s="78"/>
      <c r="AN146" s="13"/>
      <c r="AO146" s="13"/>
      <c r="AP146" s="13"/>
      <c r="AQ146" s="78"/>
      <c r="AR146" s="13"/>
      <c r="AS146" s="78"/>
      <c r="AT146" s="13"/>
      <c r="AU146" s="78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5"/>
      <c r="BG146" s="13"/>
      <c r="BH146" s="15"/>
      <c r="BI146" s="13"/>
      <c r="BJ146" s="15"/>
      <c r="BK146" s="13"/>
      <c r="BL146" s="15"/>
      <c r="BM146" s="13"/>
      <c r="BN146" s="1"/>
      <c r="BO146" s="1"/>
      <c r="BP146" s="1"/>
      <c r="BQ146" s="1"/>
      <c r="BR146" s="1"/>
    </row>
    <row r="147" spans="1:70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03"/>
      <c r="O147" s="1"/>
      <c r="P147" s="1"/>
      <c r="Q147" s="1"/>
      <c r="R147" s="1"/>
      <c r="S147" s="21"/>
      <c r="T147" s="13"/>
      <c r="U147" s="21"/>
      <c r="V147" s="13"/>
      <c r="W147" s="13"/>
      <c r="X147" s="13"/>
      <c r="Y147" s="13"/>
      <c r="Z147" s="13"/>
      <c r="AA147" s="78"/>
      <c r="AB147" s="13"/>
      <c r="AC147" s="78"/>
      <c r="AD147" s="13"/>
      <c r="AE147" s="78"/>
      <c r="AF147" s="13"/>
      <c r="AG147" s="13"/>
      <c r="AH147" s="13"/>
      <c r="AI147" s="78"/>
      <c r="AJ147" s="13"/>
      <c r="AK147" s="78"/>
      <c r="AL147" s="13"/>
      <c r="AM147" s="78"/>
      <c r="AN147" s="13"/>
      <c r="AO147" s="13"/>
      <c r="AP147" s="13"/>
      <c r="AQ147" s="78"/>
      <c r="AR147" s="13"/>
      <c r="AS147" s="78"/>
      <c r="AT147" s="13"/>
      <c r="AU147" s="78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5"/>
      <c r="BG147" s="13"/>
      <c r="BH147" s="15"/>
      <c r="BI147" s="13"/>
      <c r="BJ147" s="15"/>
      <c r="BK147" s="13"/>
      <c r="BL147" s="15"/>
      <c r="BM147" s="13"/>
      <c r="BN147" s="1"/>
      <c r="BO147" s="1"/>
      <c r="BP147" s="1"/>
      <c r="BQ147" s="1"/>
      <c r="BR147" s="1"/>
    </row>
    <row r="148" spans="1:70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03"/>
      <c r="O148" s="1"/>
      <c r="P148" s="1"/>
      <c r="Q148" s="1"/>
      <c r="R148" s="1"/>
      <c r="S148" s="21"/>
      <c r="T148" s="13"/>
      <c r="U148" s="21"/>
      <c r="V148" s="13"/>
      <c r="W148" s="13"/>
      <c r="X148" s="13"/>
      <c r="Y148" s="13"/>
      <c r="Z148" s="13"/>
      <c r="AA148" s="78"/>
      <c r="AB148" s="13"/>
      <c r="AC148" s="78"/>
      <c r="AD148" s="13"/>
      <c r="AE148" s="78"/>
      <c r="AF148" s="13"/>
      <c r="AG148" s="13"/>
      <c r="AH148" s="13"/>
      <c r="AI148" s="78"/>
      <c r="AJ148" s="13"/>
      <c r="AK148" s="78"/>
      <c r="AL148" s="13"/>
      <c r="AM148" s="78"/>
      <c r="AN148" s="13"/>
      <c r="AO148" s="13"/>
      <c r="AP148" s="13"/>
      <c r="AQ148" s="78"/>
      <c r="AR148" s="13"/>
      <c r="AS148" s="78"/>
      <c r="AT148" s="13"/>
      <c r="AU148" s="78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5"/>
      <c r="BG148" s="13"/>
      <c r="BH148" s="15"/>
      <c r="BI148" s="13"/>
      <c r="BJ148" s="15"/>
      <c r="BK148" s="13"/>
      <c r="BL148" s="15"/>
      <c r="BM148" s="13"/>
      <c r="BN148" s="1"/>
      <c r="BO148" s="1"/>
      <c r="BP148" s="1"/>
      <c r="BQ148" s="1"/>
      <c r="BR148" s="1"/>
    </row>
    <row r="149" spans="1:70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03"/>
      <c r="O149" s="1"/>
      <c r="P149" s="1"/>
      <c r="Q149" s="1"/>
      <c r="R149" s="1"/>
      <c r="S149" s="21"/>
      <c r="T149" s="13"/>
      <c r="U149" s="21"/>
      <c r="V149" s="13"/>
      <c r="W149" s="13"/>
      <c r="X149" s="13"/>
      <c r="Y149" s="13"/>
      <c r="Z149" s="13"/>
      <c r="AA149" s="78"/>
      <c r="AB149" s="13"/>
      <c r="AC149" s="78"/>
      <c r="AD149" s="13"/>
      <c r="AE149" s="78"/>
      <c r="AF149" s="13"/>
      <c r="AG149" s="13"/>
      <c r="AH149" s="13"/>
      <c r="AI149" s="78"/>
      <c r="AJ149" s="13"/>
      <c r="AK149" s="78"/>
      <c r="AL149" s="13"/>
      <c r="AM149" s="78"/>
      <c r="AN149" s="13"/>
      <c r="AO149" s="13"/>
      <c r="AP149" s="13"/>
      <c r="AQ149" s="78"/>
      <c r="AR149" s="13"/>
      <c r="AS149" s="78"/>
      <c r="AT149" s="13"/>
      <c r="AU149" s="78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5"/>
      <c r="BG149" s="13"/>
      <c r="BH149" s="15"/>
      <c r="BI149" s="13"/>
      <c r="BJ149" s="15"/>
      <c r="BK149" s="13"/>
      <c r="BL149" s="15"/>
      <c r="BM149" s="13"/>
      <c r="BN149" s="1"/>
      <c r="BO149" s="1"/>
      <c r="BP149" s="1"/>
      <c r="BQ149" s="1"/>
      <c r="BR149" s="1"/>
    </row>
    <row r="150" spans="1:70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03"/>
      <c r="O150" s="1"/>
      <c r="P150" s="1"/>
      <c r="Q150" s="1"/>
      <c r="R150" s="1"/>
      <c r="S150" s="21"/>
      <c r="T150" s="13"/>
      <c r="U150" s="21"/>
      <c r="V150" s="13"/>
      <c r="W150" s="13"/>
      <c r="X150" s="13"/>
      <c r="Y150" s="13"/>
      <c r="Z150" s="13"/>
      <c r="AA150" s="78"/>
      <c r="AB150" s="13"/>
      <c r="AC150" s="78"/>
      <c r="AD150" s="13"/>
      <c r="AE150" s="78"/>
      <c r="AF150" s="13"/>
      <c r="AG150" s="13"/>
      <c r="AH150" s="13"/>
      <c r="AI150" s="78"/>
      <c r="AJ150" s="13"/>
      <c r="AK150" s="78"/>
      <c r="AL150" s="13"/>
      <c r="AM150" s="78"/>
      <c r="AN150" s="13"/>
      <c r="AO150" s="13"/>
      <c r="AP150" s="13"/>
      <c r="AQ150" s="78"/>
      <c r="AR150" s="13"/>
      <c r="AS150" s="78"/>
      <c r="AT150" s="13"/>
      <c r="AU150" s="78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5"/>
      <c r="BG150" s="13"/>
      <c r="BH150" s="15"/>
      <c r="BI150" s="13"/>
      <c r="BJ150" s="15"/>
      <c r="BK150" s="13"/>
      <c r="BL150" s="15"/>
      <c r="BM150" s="13"/>
      <c r="BN150" s="1"/>
      <c r="BO150" s="1"/>
      <c r="BP150" s="1"/>
      <c r="BQ150" s="1"/>
      <c r="BR150" s="1"/>
    </row>
    <row r="151" spans="1:70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03"/>
      <c r="O151" s="1"/>
      <c r="P151" s="1"/>
      <c r="Q151" s="1"/>
      <c r="R151" s="1"/>
      <c r="S151" s="21"/>
      <c r="T151" s="13"/>
      <c r="U151" s="21"/>
      <c r="V151" s="13"/>
      <c r="W151" s="13"/>
      <c r="X151" s="13"/>
      <c r="Y151" s="13"/>
      <c r="Z151" s="13"/>
      <c r="AA151" s="78"/>
      <c r="AB151" s="13"/>
      <c r="AC151" s="78"/>
      <c r="AD151" s="13"/>
      <c r="AE151" s="78"/>
      <c r="AF151" s="13"/>
      <c r="AG151" s="13"/>
      <c r="AH151" s="13"/>
      <c r="AI151" s="78"/>
      <c r="AJ151" s="13"/>
      <c r="AK151" s="78"/>
      <c r="AL151" s="13"/>
      <c r="AM151" s="78"/>
      <c r="AN151" s="13"/>
      <c r="AO151" s="13"/>
      <c r="AP151" s="13"/>
      <c r="AQ151" s="78"/>
      <c r="AR151" s="13"/>
      <c r="AS151" s="78"/>
      <c r="AT151" s="13"/>
      <c r="AU151" s="78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5"/>
      <c r="BG151" s="13"/>
      <c r="BH151" s="15"/>
      <c r="BI151" s="13"/>
      <c r="BJ151" s="15"/>
      <c r="BK151" s="13"/>
      <c r="BL151" s="15"/>
      <c r="BM151" s="13"/>
      <c r="BN151" s="1"/>
      <c r="BO151" s="1"/>
      <c r="BP151" s="1"/>
      <c r="BQ151" s="1"/>
      <c r="BR151" s="1"/>
    </row>
    <row r="152" spans="1:70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03"/>
      <c r="O152" s="1"/>
      <c r="P152" s="1"/>
      <c r="Q152" s="1"/>
      <c r="R152" s="1"/>
      <c r="S152" s="21"/>
      <c r="T152" s="13"/>
      <c r="U152" s="21"/>
      <c r="V152" s="13"/>
      <c r="W152" s="13"/>
      <c r="X152" s="13"/>
      <c r="Y152" s="13"/>
      <c r="Z152" s="13"/>
      <c r="AA152" s="78"/>
      <c r="AB152" s="13"/>
      <c r="AC152" s="78"/>
      <c r="AD152" s="13"/>
      <c r="AE152" s="78"/>
      <c r="AF152" s="13"/>
      <c r="AG152" s="13"/>
      <c r="AH152" s="13"/>
      <c r="AI152" s="78"/>
      <c r="AJ152" s="13"/>
      <c r="AK152" s="78"/>
      <c r="AL152" s="13"/>
      <c r="AM152" s="78"/>
      <c r="AN152" s="13"/>
      <c r="AO152" s="13"/>
      <c r="AP152" s="13"/>
      <c r="AQ152" s="78"/>
      <c r="AR152" s="13"/>
      <c r="AS152" s="78"/>
      <c r="AT152" s="13"/>
      <c r="AU152" s="78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5"/>
      <c r="BG152" s="13"/>
      <c r="BH152" s="15"/>
      <c r="BI152" s="13"/>
      <c r="BJ152" s="15"/>
      <c r="BK152" s="13"/>
      <c r="BL152" s="15"/>
      <c r="BM152" s="13"/>
      <c r="BN152" s="1"/>
      <c r="BO152" s="1"/>
      <c r="BP152" s="1"/>
      <c r="BQ152" s="1"/>
      <c r="BR152" s="1"/>
    </row>
    <row r="153" spans="1:70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03"/>
      <c r="O153" s="1"/>
      <c r="P153" s="1"/>
      <c r="Q153" s="1"/>
      <c r="R153" s="1"/>
      <c r="S153" s="21"/>
      <c r="T153" s="13"/>
      <c r="U153" s="21"/>
      <c r="V153" s="13"/>
      <c r="W153" s="13"/>
      <c r="X153" s="13"/>
      <c r="Y153" s="13"/>
      <c r="Z153" s="13"/>
      <c r="AA153" s="78"/>
      <c r="AB153" s="13"/>
      <c r="AC153" s="78"/>
      <c r="AD153" s="13"/>
      <c r="AE153" s="78"/>
      <c r="AF153" s="13"/>
      <c r="AG153" s="13"/>
      <c r="AH153" s="13"/>
      <c r="AI153" s="78"/>
      <c r="AJ153" s="13"/>
      <c r="AK153" s="78"/>
      <c r="AL153" s="13"/>
      <c r="AM153" s="78"/>
      <c r="AN153" s="13"/>
      <c r="AO153" s="13"/>
      <c r="AP153" s="13"/>
      <c r="AQ153" s="78"/>
      <c r="AR153" s="13"/>
      <c r="AS153" s="78"/>
      <c r="AT153" s="13"/>
      <c r="AU153" s="78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5"/>
      <c r="BG153" s="13"/>
      <c r="BH153" s="15"/>
      <c r="BI153" s="13"/>
      <c r="BJ153" s="15"/>
      <c r="BK153" s="13"/>
      <c r="BL153" s="15"/>
      <c r="BM153" s="13"/>
      <c r="BN153" s="1"/>
      <c r="BO153" s="1"/>
      <c r="BP153" s="1"/>
      <c r="BQ153" s="1"/>
      <c r="BR153" s="1"/>
    </row>
    <row r="154" spans="1:70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03"/>
      <c r="O154" s="1"/>
      <c r="P154" s="1"/>
      <c r="Q154" s="1"/>
      <c r="R154" s="1"/>
      <c r="S154" s="21"/>
      <c r="T154" s="13"/>
      <c r="U154" s="21"/>
      <c r="V154" s="13"/>
      <c r="W154" s="13"/>
      <c r="X154" s="13"/>
      <c r="Y154" s="13"/>
      <c r="Z154" s="13"/>
      <c r="AA154" s="78"/>
      <c r="AB154" s="13"/>
      <c r="AC154" s="78"/>
      <c r="AD154" s="13"/>
      <c r="AE154" s="78"/>
      <c r="AF154" s="13"/>
      <c r="AG154" s="13"/>
      <c r="AH154" s="13"/>
      <c r="AI154" s="78"/>
      <c r="AJ154" s="13"/>
      <c r="AK154" s="78"/>
      <c r="AL154" s="13"/>
      <c r="AM154" s="78"/>
      <c r="AN154" s="13"/>
      <c r="AO154" s="13"/>
      <c r="AP154" s="13"/>
      <c r="AQ154" s="78"/>
      <c r="AR154" s="13"/>
      <c r="AS154" s="78"/>
      <c r="AT154" s="13"/>
      <c r="AU154" s="78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5"/>
      <c r="BG154" s="13"/>
      <c r="BH154" s="15"/>
      <c r="BI154" s="13"/>
      <c r="BJ154" s="15"/>
      <c r="BK154" s="13"/>
      <c r="BL154" s="15"/>
      <c r="BM154" s="13"/>
      <c r="BN154" s="1"/>
      <c r="BO154" s="1"/>
      <c r="BP154" s="1"/>
      <c r="BQ154" s="1"/>
      <c r="BR154" s="1"/>
    </row>
    <row r="155" spans="1:70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03"/>
      <c r="O155" s="1"/>
      <c r="P155" s="1"/>
      <c r="Q155" s="1"/>
      <c r="R155" s="1"/>
      <c r="S155" s="21"/>
      <c r="T155" s="13"/>
      <c r="U155" s="21"/>
      <c r="V155" s="13"/>
      <c r="W155" s="13"/>
      <c r="X155" s="13"/>
      <c r="Y155" s="13"/>
      <c r="Z155" s="13"/>
      <c r="AA155" s="78"/>
      <c r="AB155" s="13"/>
      <c r="AC155" s="78"/>
      <c r="AD155" s="13"/>
      <c r="AE155" s="78"/>
      <c r="AF155" s="13"/>
      <c r="AG155" s="13"/>
      <c r="AH155" s="13"/>
      <c r="AI155" s="78"/>
      <c r="AJ155" s="13"/>
      <c r="AK155" s="78"/>
      <c r="AL155" s="13"/>
      <c r="AM155" s="78"/>
      <c r="AN155" s="13"/>
      <c r="AO155" s="13"/>
      <c r="AP155" s="13"/>
      <c r="AQ155" s="78"/>
      <c r="AR155" s="13"/>
      <c r="AS155" s="78"/>
      <c r="AT155" s="13"/>
      <c r="AU155" s="78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5"/>
      <c r="BG155" s="13"/>
      <c r="BH155" s="15"/>
      <c r="BI155" s="13"/>
      <c r="BJ155" s="15"/>
      <c r="BK155" s="13"/>
      <c r="BL155" s="15"/>
      <c r="BM155" s="13"/>
      <c r="BN155" s="1"/>
      <c r="BO155" s="1"/>
      <c r="BP155" s="1"/>
      <c r="BQ155" s="1"/>
      <c r="BR155" s="1"/>
    </row>
    <row r="156" spans="1:70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03"/>
      <c r="O156" s="1"/>
      <c r="P156" s="1"/>
      <c r="Q156" s="1"/>
      <c r="R156" s="1"/>
      <c r="S156" s="21"/>
      <c r="T156" s="13"/>
      <c r="U156" s="21"/>
      <c r="V156" s="13"/>
      <c r="W156" s="13"/>
      <c r="X156" s="13"/>
      <c r="Y156" s="13"/>
      <c r="Z156" s="13"/>
      <c r="AA156" s="78"/>
      <c r="AB156" s="13"/>
      <c r="AC156" s="78"/>
      <c r="AD156" s="13"/>
      <c r="AE156" s="78"/>
      <c r="AF156" s="13"/>
      <c r="AG156" s="13"/>
      <c r="AH156" s="13"/>
      <c r="AI156" s="78"/>
      <c r="AJ156" s="13"/>
      <c r="AK156" s="78"/>
      <c r="AL156" s="13"/>
      <c r="AM156" s="78"/>
      <c r="AN156" s="13"/>
      <c r="AO156" s="13"/>
      <c r="AP156" s="13"/>
      <c r="AQ156" s="78"/>
      <c r="AR156" s="13"/>
      <c r="AS156" s="78"/>
      <c r="AT156" s="13"/>
      <c r="AU156" s="78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5"/>
      <c r="BG156" s="13"/>
      <c r="BH156" s="15"/>
      <c r="BI156" s="13"/>
      <c r="BJ156" s="15"/>
      <c r="BK156" s="13"/>
      <c r="BL156" s="15"/>
      <c r="BM156" s="13"/>
      <c r="BN156" s="1"/>
      <c r="BO156" s="1"/>
      <c r="BP156" s="1"/>
      <c r="BQ156" s="1"/>
      <c r="BR156" s="1"/>
    </row>
    <row r="157" spans="1:70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03"/>
      <c r="O157" s="1"/>
      <c r="P157" s="1"/>
      <c r="Q157" s="1"/>
      <c r="R157" s="1"/>
      <c r="S157" s="21"/>
      <c r="T157" s="13"/>
      <c r="U157" s="21"/>
      <c r="V157" s="13"/>
      <c r="W157" s="13"/>
      <c r="X157" s="13"/>
      <c r="Y157" s="13"/>
      <c r="Z157" s="13"/>
      <c r="AA157" s="78"/>
      <c r="AB157" s="13"/>
      <c r="AC157" s="78"/>
      <c r="AD157" s="13"/>
      <c r="AE157" s="78"/>
      <c r="AF157" s="13"/>
      <c r="AG157" s="13"/>
      <c r="AH157" s="13"/>
      <c r="AI157" s="78"/>
      <c r="AJ157" s="13"/>
      <c r="AK157" s="78"/>
      <c r="AL157" s="13"/>
      <c r="AM157" s="78"/>
      <c r="AN157" s="13"/>
      <c r="AO157" s="13"/>
      <c r="AP157" s="13"/>
      <c r="AQ157" s="78"/>
      <c r="AR157" s="13"/>
      <c r="AS157" s="78"/>
      <c r="AT157" s="13"/>
      <c r="AU157" s="78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5"/>
      <c r="BG157" s="13"/>
      <c r="BH157" s="15"/>
      <c r="BI157" s="13"/>
      <c r="BJ157" s="15"/>
      <c r="BK157" s="13"/>
      <c r="BL157" s="15"/>
      <c r="BM157" s="13"/>
      <c r="BN157" s="1"/>
      <c r="BO157" s="1"/>
      <c r="BP157" s="1"/>
      <c r="BQ157" s="1"/>
      <c r="BR157" s="1"/>
    </row>
    <row r="158" spans="1:70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03"/>
      <c r="O158" s="1"/>
      <c r="P158" s="1"/>
      <c r="Q158" s="1"/>
      <c r="R158" s="1"/>
      <c r="S158" s="21"/>
      <c r="T158" s="13"/>
      <c r="U158" s="21"/>
      <c r="V158" s="13"/>
      <c r="W158" s="13"/>
      <c r="X158" s="13"/>
      <c r="Y158" s="13"/>
      <c r="Z158" s="13"/>
      <c r="AA158" s="78"/>
      <c r="AB158" s="13"/>
      <c r="AC158" s="78"/>
      <c r="AD158" s="13"/>
      <c r="AE158" s="78"/>
      <c r="AF158" s="13"/>
      <c r="AG158" s="13"/>
      <c r="AH158" s="13"/>
      <c r="AI158" s="78"/>
      <c r="AJ158" s="13"/>
      <c r="AK158" s="78"/>
      <c r="AL158" s="13"/>
      <c r="AM158" s="78"/>
      <c r="AN158" s="13"/>
      <c r="AO158" s="13"/>
      <c r="AP158" s="13"/>
      <c r="AQ158" s="78"/>
      <c r="AR158" s="13"/>
      <c r="AS158" s="78"/>
      <c r="AT158" s="13"/>
      <c r="AU158" s="78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5"/>
      <c r="BG158" s="13"/>
      <c r="BH158" s="15"/>
      <c r="BI158" s="13"/>
      <c r="BJ158" s="15"/>
      <c r="BK158" s="13"/>
      <c r="BL158" s="15"/>
      <c r="BM158" s="13"/>
      <c r="BN158" s="1"/>
      <c r="BO158" s="1"/>
      <c r="BP158" s="1"/>
      <c r="BQ158" s="1"/>
      <c r="BR158" s="1"/>
    </row>
    <row r="159" spans="1:70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03"/>
      <c r="O159" s="1"/>
      <c r="P159" s="1"/>
      <c r="Q159" s="1"/>
      <c r="R159" s="1"/>
      <c r="S159" s="21"/>
      <c r="T159" s="13"/>
      <c r="U159" s="21"/>
      <c r="V159" s="13"/>
      <c r="W159" s="13"/>
      <c r="X159" s="13"/>
      <c r="Y159" s="13"/>
      <c r="Z159" s="13"/>
      <c r="AA159" s="78"/>
      <c r="AB159" s="13"/>
      <c r="AC159" s="78"/>
      <c r="AD159" s="13"/>
      <c r="AE159" s="78"/>
      <c r="AF159" s="13"/>
      <c r="AG159" s="13"/>
      <c r="AH159" s="13"/>
      <c r="AI159" s="78"/>
      <c r="AJ159" s="13"/>
      <c r="AK159" s="78"/>
      <c r="AL159" s="13"/>
      <c r="AM159" s="78"/>
      <c r="AN159" s="13"/>
      <c r="AO159" s="13"/>
      <c r="AP159" s="13"/>
      <c r="AQ159" s="78"/>
      <c r="AR159" s="13"/>
      <c r="AS159" s="78"/>
      <c r="AT159" s="13"/>
      <c r="AU159" s="78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5"/>
      <c r="BG159" s="13"/>
      <c r="BH159" s="15"/>
      <c r="BI159" s="13"/>
      <c r="BJ159" s="15"/>
      <c r="BK159" s="13"/>
      <c r="BL159" s="15"/>
      <c r="BM159" s="13"/>
      <c r="BN159" s="1"/>
      <c r="BO159" s="1"/>
      <c r="BP159" s="1"/>
      <c r="BQ159" s="1"/>
      <c r="BR159" s="1"/>
    </row>
    <row r="160" spans="1:70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03"/>
      <c r="O160" s="1"/>
      <c r="P160" s="1"/>
      <c r="Q160" s="1"/>
      <c r="R160" s="1"/>
      <c r="S160" s="21"/>
      <c r="T160" s="13"/>
      <c r="U160" s="21"/>
      <c r="V160" s="13"/>
      <c r="W160" s="13"/>
      <c r="X160" s="13"/>
      <c r="Y160" s="13"/>
      <c r="Z160" s="13"/>
      <c r="AA160" s="78"/>
      <c r="AB160" s="13"/>
      <c r="AC160" s="78"/>
      <c r="AD160" s="13"/>
      <c r="AE160" s="78"/>
      <c r="AF160" s="13"/>
      <c r="AG160" s="13"/>
      <c r="AH160" s="13"/>
      <c r="AI160" s="78"/>
      <c r="AJ160" s="13"/>
      <c r="AK160" s="78"/>
      <c r="AL160" s="13"/>
      <c r="AM160" s="78"/>
      <c r="AN160" s="13"/>
      <c r="AO160" s="13"/>
      <c r="AP160" s="13"/>
      <c r="AQ160" s="78"/>
      <c r="AR160" s="13"/>
      <c r="AS160" s="78"/>
      <c r="AT160" s="13"/>
      <c r="AU160" s="78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5"/>
      <c r="BG160" s="13"/>
      <c r="BH160" s="15"/>
      <c r="BI160" s="13"/>
      <c r="BJ160" s="15"/>
      <c r="BK160" s="13"/>
      <c r="BL160" s="15"/>
      <c r="BM160" s="13"/>
      <c r="BN160" s="1"/>
      <c r="BO160" s="1"/>
      <c r="BP160" s="1"/>
      <c r="BQ160" s="1"/>
      <c r="BR160" s="1"/>
    </row>
    <row r="161" spans="1:70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03"/>
      <c r="O161" s="1"/>
      <c r="P161" s="1"/>
      <c r="Q161" s="1"/>
      <c r="R161" s="1"/>
      <c r="S161" s="21"/>
      <c r="T161" s="13"/>
      <c r="U161" s="21"/>
      <c r="V161" s="13"/>
      <c r="W161" s="13"/>
      <c r="X161" s="13"/>
      <c r="Y161" s="13"/>
      <c r="Z161" s="13"/>
      <c r="AA161" s="78"/>
      <c r="AB161" s="13"/>
      <c r="AC161" s="78"/>
      <c r="AD161" s="13"/>
      <c r="AE161" s="78"/>
      <c r="AF161" s="13"/>
      <c r="AG161" s="13"/>
      <c r="AH161" s="13"/>
      <c r="AI161" s="78"/>
      <c r="AJ161" s="13"/>
      <c r="AK161" s="78"/>
      <c r="AL161" s="13"/>
      <c r="AM161" s="78"/>
      <c r="AN161" s="13"/>
      <c r="AO161" s="13"/>
      <c r="AP161" s="13"/>
      <c r="AQ161" s="78"/>
      <c r="AR161" s="13"/>
      <c r="AS161" s="78"/>
      <c r="AT161" s="13"/>
      <c r="AU161" s="78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5"/>
      <c r="BG161" s="13"/>
      <c r="BH161" s="15"/>
      <c r="BI161" s="13"/>
      <c r="BJ161" s="15"/>
      <c r="BK161" s="13"/>
      <c r="BL161" s="15"/>
      <c r="BM161" s="13"/>
      <c r="BN161" s="1"/>
      <c r="BO161" s="1"/>
      <c r="BP161" s="1"/>
      <c r="BQ161" s="1"/>
      <c r="BR161" s="1"/>
    </row>
    <row r="162" spans="1:70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03"/>
      <c r="O162" s="1"/>
      <c r="P162" s="1"/>
      <c r="Q162" s="1"/>
      <c r="R162" s="1"/>
      <c r="S162" s="21"/>
      <c r="T162" s="13"/>
      <c r="U162" s="21"/>
      <c r="V162" s="13"/>
      <c r="W162" s="13"/>
      <c r="X162" s="13"/>
      <c r="Y162" s="13"/>
      <c r="Z162" s="13"/>
      <c r="AA162" s="78"/>
      <c r="AB162" s="13"/>
      <c r="AC162" s="78"/>
      <c r="AD162" s="13"/>
      <c r="AE162" s="78"/>
      <c r="AF162" s="13"/>
      <c r="AG162" s="13"/>
      <c r="AH162" s="13"/>
      <c r="AI162" s="78"/>
      <c r="AJ162" s="13"/>
      <c r="AK162" s="78"/>
      <c r="AL162" s="13"/>
      <c r="AM162" s="78"/>
      <c r="AN162" s="13"/>
      <c r="AO162" s="13"/>
      <c r="AP162" s="13"/>
      <c r="AQ162" s="78"/>
      <c r="AR162" s="13"/>
      <c r="AS162" s="78"/>
      <c r="AT162" s="13"/>
      <c r="AU162" s="78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5"/>
      <c r="BG162" s="13"/>
      <c r="BH162" s="15"/>
      <c r="BI162" s="13"/>
      <c r="BJ162" s="15"/>
      <c r="BK162" s="13"/>
      <c r="BL162" s="15"/>
      <c r="BM162" s="13"/>
      <c r="BN162" s="1"/>
      <c r="BO162" s="1"/>
      <c r="BP162" s="1"/>
      <c r="BQ162" s="1"/>
      <c r="BR162" s="1"/>
    </row>
    <row r="163" spans="1:70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03"/>
      <c r="O163" s="1"/>
      <c r="P163" s="1"/>
      <c r="Q163" s="1"/>
      <c r="R163" s="1"/>
      <c r="S163" s="21"/>
      <c r="T163" s="13"/>
      <c r="U163" s="21"/>
      <c r="V163" s="13"/>
      <c r="W163" s="13"/>
      <c r="X163" s="13"/>
      <c r="Y163" s="13"/>
      <c r="Z163" s="13"/>
      <c r="AA163" s="78"/>
      <c r="AB163" s="13"/>
      <c r="AC163" s="78"/>
      <c r="AD163" s="13"/>
      <c r="AE163" s="78"/>
      <c r="AF163" s="13"/>
      <c r="AG163" s="13"/>
      <c r="AH163" s="13"/>
      <c r="AI163" s="78"/>
      <c r="AJ163" s="13"/>
      <c r="AK163" s="78"/>
      <c r="AL163" s="13"/>
      <c r="AM163" s="78"/>
      <c r="AN163" s="13"/>
      <c r="AO163" s="13"/>
      <c r="AP163" s="13"/>
      <c r="AQ163" s="78"/>
      <c r="AR163" s="13"/>
      <c r="AS163" s="78"/>
      <c r="AT163" s="13"/>
      <c r="AU163" s="78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5"/>
      <c r="BG163" s="13"/>
      <c r="BH163" s="15"/>
      <c r="BI163" s="13"/>
      <c r="BJ163" s="15"/>
      <c r="BK163" s="13"/>
      <c r="BL163" s="15"/>
      <c r="BM163" s="13"/>
      <c r="BN163" s="1"/>
      <c r="BO163" s="1"/>
      <c r="BP163" s="1"/>
      <c r="BQ163" s="1"/>
      <c r="BR163" s="1"/>
    </row>
    <row r="164" spans="1:70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03"/>
      <c r="O164" s="1"/>
      <c r="P164" s="1"/>
      <c r="Q164" s="1"/>
      <c r="R164" s="1"/>
      <c r="S164" s="21"/>
      <c r="T164" s="13"/>
      <c r="U164" s="21"/>
      <c r="V164" s="13"/>
      <c r="W164" s="13"/>
      <c r="X164" s="13"/>
      <c r="Y164" s="13"/>
      <c r="Z164" s="13"/>
      <c r="AA164" s="78"/>
      <c r="AB164" s="13"/>
      <c r="AC164" s="78"/>
      <c r="AD164" s="13"/>
      <c r="AE164" s="78"/>
      <c r="AF164" s="13"/>
      <c r="AG164" s="13"/>
      <c r="AH164" s="13"/>
      <c r="AI164" s="78"/>
      <c r="AJ164" s="13"/>
      <c r="AK164" s="78"/>
      <c r="AL164" s="13"/>
      <c r="AM164" s="78"/>
      <c r="AN164" s="13"/>
      <c r="AO164" s="13"/>
      <c r="AP164" s="13"/>
      <c r="AQ164" s="78"/>
      <c r="AR164" s="13"/>
      <c r="AS164" s="78"/>
      <c r="AT164" s="13"/>
      <c r="AU164" s="78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5"/>
      <c r="BG164" s="13"/>
      <c r="BH164" s="15"/>
      <c r="BI164" s="13"/>
      <c r="BJ164" s="15"/>
      <c r="BK164" s="13"/>
      <c r="BL164" s="15"/>
      <c r="BM164" s="13"/>
      <c r="BN164" s="1"/>
      <c r="BO164" s="1"/>
      <c r="BP164" s="1"/>
      <c r="BQ164" s="1"/>
      <c r="BR164" s="1"/>
    </row>
    <row r="165" spans="1:70" x14ac:dyDescent="0.25">
      <c r="A165" s="1"/>
      <c r="B165" s="1"/>
    </row>
  </sheetData>
  <mergeCells count="74">
    <mergeCell ref="N62:V62"/>
    <mergeCell ref="A9:B9"/>
    <mergeCell ref="A10:B10"/>
    <mergeCell ref="A11:B11"/>
    <mergeCell ref="A12:B12"/>
    <mergeCell ref="A13:B13"/>
    <mergeCell ref="A14:B14"/>
    <mergeCell ref="A15:B15"/>
    <mergeCell ref="A18:B22"/>
    <mergeCell ref="A16:B17"/>
    <mergeCell ref="E25:E26"/>
    <mergeCell ref="F25:F26"/>
    <mergeCell ref="A23:F24"/>
    <mergeCell ref="C25:C26"/>
    <mergeCell ref="D25:D26"/>
    <mergeCell ref="S24:S26"/>
    <mergeCell ref="A6:M7"/>
    <mergeCell ref="D22:W22"/>
    <mergeCell ref="D19:W19"/>
    <mergeCell ref="D20:W20"/>
    <mergeCell ref="D21:W21"/>
    <mergeCell ref="C9:W9"/>
    <mergeCell ref="C10:W10"/>
    <mergeCell ref="C11:W11"/>
    <mergeCell ref="C12:W12"/>
    <mergeCell ref="C13:W13"/>
    <mergeCell ref="C14:W14"/>
    <mergeCell ref="C15:W15"/>
    <mergeCell ref="D16:W16"/>
    <mergeCell ref="D17:W17"/>
    <mergeCell ref="D18:W18"/>
    <mergeCell ref="AX24:AY25"/>
    <mergeCell ref="AZ24:BA25"/>
    <mergeCell ref="AV24:AW25"/>
    <mergeCell ref="H25:H26"/>
    <mergeCell ref="I25:I26"/>
    <mergeCell ref="J25:J26"/>
    <mergeCell ref="K25:K26"/>
    <mergeCell ref="L25:L26"/>
    <mergeCell ref="AT24:AU25"/>
    <mergeCell ref="Y24:Y26"/>
    <mergeCell ref="Z24:AA25"/>
    <mergeCell ref="X24:X26"/>
    <mergeCell ref="O24:O26"/>
    <mergeCell ref="AN24:AO25"/>
    <mergeCell ref="AP24:AQ25"/>
    <mergeCell ref="U24:U26"/>
    <mergeCell ref="BH23:BM24"/>
    <mergeCell ref="BH25:BI25"/>
    <mergeCell ref="BJ25:BK25"/>
    <mergeCell ref="BL25:BM25"/>
    <mergeCell ref="AB24:AC25"/>
    <mergeCell ref="AD24:AE25"/>
    <mergeCell ref="AF24:AG25"/>
    <mergeCell ref="AH24:AI25"/>
    <mergeCell ref="AJ24:AK25"/>
    <mergeCell ref="BB24:BC25"/>
    <mergeCell ref="BD24:BE25"/>
    <mergeCell ref="BF24:BG25"/>
    <mergeCell ref="AR24:AS25"/>
    <mergeCell ref="M23:BG23"/>
    <mergeCell ref="AL24:AM25"/>
    <mergeCell ref="R24:R26"/>
    <mergeCell ref="N24:N26"/>
    <mergeCell ref="V24:V26"/>
    <mergeCell ref="W24:W26"/>
    <mergeCell ref="T24:T26"/>
    <mergeCell ref="P24:P26"/>
    <mergeCell ref="Q24:Q26"/>
    <mergeCell ref="A25:A26"/>
    <mergeCell ref="M24:M26"/>
    <mergeCell ref="H23:L24"/>
    <mergeCell ref="B25:B26"/>
    <mergeCell ref="G25:G26"/>
  </mergeCells>
  <dataValidations count="5">
    <dataValidation type="list" allowBlank="1" showErrorMessage="1" sqref="D16" xr:uid="{00000000-0002-0000-0000-000000000000}">
      <formula1>objetivosvp</formula1>
    </dataValidation>
    <dataValidation type="list" allowBlank="1" showErrorMessage="1" sqref="D22" xr:uid="{00000000-0002-0000-0000-000001000000}">
      <formula1>resultadoss2</formula1>
    </dataValidation>
    <dataValidation type="list" allowBlank="1" showErrorMessage="1" sqref="D17" xr:uid="{00000000-0002-0000-0000-000002000000}">
      <formula1>metavp</formula1>
    </dataValidation>
    <dataValidation type="list" allowBlank="1" showErrorMessage="1" sqref="D21" xr:uid="{00000000-0002-0000-0000-000003000000}">
      <formula1>resultadoss1</formula1>
    </dataValidation>
    <dataValidation type="list" allowBlank="1" showErrorMessage="1" sqref="D18" xr:uid="{00000000-0002-0000-0000-000004000000}">
      <formula1>objetivopeg</formula1>
    </dataValidation>
  </dataValidations>
  <printOptions horizontalCentered="1"/>
  <pageMargins left="3.937007874015748E-2" right="3.937007874015748E-2" top="0" bottom="0" header="0" footer="0"/>
  <pageSetup paperSize="5" scale="56" fitToWidth="0" orientation="portrait" horizontalDpi="4294967295" verticalDpi="4294967295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F26"/>
  <sheetViews>
    <sheetView workbookViewId="0">
      <selection activeCell="E26" sqref="E26"/>
    </sheetView>
  </sheetViews>
  <sheetFormatPr baseColWidth="10" defaultRowHeight="15" x14ac:dyDescent="0.25"/>
  <cols>
    <col min="3" max="3" width="51.7109375" customWidth="1"/>
    <col min="4" max="4" width="18.7109375" customWidth="1"/>
    <col min="5" max="5" width="19.85546875" customWidth="1"/>
    <col min="6" max="6" width="14.7109375" customWidth="1"/>
  </cols>
  <sheetData>
    <row r="2" spans="2:6" ht="24" x14ac:dyDescent="0.25">
      <c r="B2" s="79" t="s">
        <v>124</v>
      </c>
      <c r="C2" s="79" t="s">
        <v>125</v>
      </c>
      <c r="D2" s="79" t="s">
        <v>163</v>
      </c>
      <c r="E2" s="82" t="s">
        <v>164</v>
      </c>
      <c r="F2" s="82" t="s">
        <v>165</v>
      </c>
    </row>
    <row r="3" spans="2:6" x14ac:dyDescent="0.25">
      <c r="B3" s="80" t="s">
        <v>162</v>
      </c>
      <c r="C3" s="80" t="s">
        <v>126</v>
      </c>
      <c r="D3" s="81">
        <v>2719308</v>
      </c>
      <c r="E3" s="86">
        <v>2719308</v>
      </c>
      <c r="F3" s="88">
        <f>E3-D3</f>
        <v>0</v>
      </c>
    </row>
    <row r="4" spans="2:6" x14ac:dyDescent="0.25">
      <c r="B4" s="80" t="s">
        <v>127</v>
      </c>
      <c r="C4" s="80" t="s">
        <v>128</v>
      </c>
      <c r="D4" s="81">
        <v>60000</v>
      </c>
      <c r="E4" s="86">
        <f>+'POA-2023'!BG58</f>
        <v>60000</v>
      </c>
      <c r="F4" s="88">
        <f t="shared" ref="F4:F25" si="0">E4-D4</f>
        <v>0</v>
      </c>
    </row>
    <row r="5" spans="2:6" x14ac:dyDescent="0.25">
      <c r="B5" s="80" t="s">
        <v>129</v>
      </c>
      <c r="C5" s="80" t="s">
        <v>130</v>
      </c>
      <c r="D5" s="81">
        <v>70000</v>
      </c>
      <c r="E5" s="86">
        <f>+'POA-2023'!BG59</f>
        <v>70000</v>
      </c>
      <c r="F5" s="88">
        <f t="shared" si="0"/>
        <v>0</v>
      </c>
    </row>
    <row r="6" spans="2:6" x14ac:dyDescent="0.25">
      <c r="B6" s="80" t="s">
        <v>131</v>
      </c>
      <c r="C6" s="80" t="s">
        <v>93</v>
      </c>
      <c r="D6" s="81">
        <v>80000</v>
      </c>
      <c r="E6" s="86">
        <f>+'POA-2023'!BG60</f>
        <v>80000</v>
      </c>
      <c r="F6" s="88">
        <f t="shared" si="0"/>
        <v>0</v>
      </c>
    </row>
    <row r="7" spans="2:6" x14ac:dyDescent="0.25">
      <c r="B7" s="80" t="s">
        <v>132</v>
      </c>
      <c r="C7" s="80" t="s">
        <v>79</v>
      </c>
      <c r="D7" s="81">
        <v>70000</v>
      </c>
      <c r="E7" s="86">
        <f>+'POA-2023'!AE35</f>
        <v>70000</v>
      </c>
      <c r="F7" s="88">
        <f t="shared" si="0"/>
        <v>0</v>
      </c>
    </row>
    <row r="8" spans="2:6" x14ac:dyDescent="0.25">
      <c r="B8" s="80" t="s">
        <v>133</v>
      </c>
      <c r="C8" s="80" t="s">
        <v>134</v>
      </c>
      <c r="D8" s="81">
        <v>74200</v>
      </c>
      <c r="E8" s="86">
        <f>+'POA-2023'!AE43</f>
        <v>74200</v>
      </c>
      <c r="F8" s="88">
        <f t="shared" si="0"/>
        <v>0</v>
      </c>
    </row>
    <row r="9" spans="2:6" x14ac:dyDescent="0.25">
      <c r="B9" s="80" t="s">
        <v>135</v>
      </c>
      <c r="C9" s="80" t="s">
        <v>81</v>
      </c>
      <c r="D9" s="81">
        <v>300594</v>
      </c>
      <c r="E9" s="86">
        <f>'POA-2023'!AE36</f>
        <v>300594</v>
      </c>
      <c r="F9" s="88">
        <f t="shared" si="0"/>
        <v>0</v>
      </c>
    </row>
    <row r="10" spans="2:6" x14ac:dyDescent="0.25">
      <c r="B10" s="80" t="s">
        <v>136</v>
      </c>
      <c r="C10" s="80" t="s">
        <v>137</v>
      </c>
      <c r="D10" s="81">
        <v>300000</v>
      </c>
      <c r="E10" s="86">
        <f>+'POA-2023'!AE42</f>
        <v>300000</v>
      </c>
      <c r="F10" s="88">
        <f t="shared" si="0"/>
        <v>0</v>
      </c>
    </row>
    <row r="11" spans="2:6" x14ac:dyDescent="0.25">
      <c r="B11" s="80" t="s">
        <v>138</v>
      </c>
      <c r="C11" s="80" t="s">
        <v>139</v>
      </c>
      <c r="D11" s="81">
        <v>170000</v>
      </c>
      <c r="E11" s="86">
        <f>+'POA-2023'!AE37+'POA-2023'!AM37+'POA-2023'!AU37+'POA-2023'!BC37+'POA-2023'!AE40+'POA-2023'!AI40+'POA-2023'!AK40+'POA-2023'!AM40+'POA-2023'!AQ40+'POA-2023'!AS40+'POA-2023'!AU40+'POA-2023'!AY40+'POA-2023'!BA40+'POA-2023'!BC40</f>
        <v>170000</v>
      </c>
      <c r="F11" s="88">
        <f t="shared" si="0"/>
        <v>0</v>
      </c>
    </row>
    <row r="12" spans="2:6" x14ac:dyDescent="0.25">
      <c r="B12" s="80" t="s">
        <v>140</v>
      </c>
      <c r="C12" s="80" t="s">
        <v>82</v>
      </c>
      <c r="D12" s="81">
        <v>100000</v>
      </c>
      <c r="E12" s="86">
        <f>+'POA-2023'!AE45</f>
        <v>100000</v>
      </c>
      <c r="F12" s="88">
        <f t="shared" si="0"/>
        <v>0</v>
      </c>
    </row>
    <row r="13" spans="2:6" x14ac:dyDescent="0.25">
      <c r="B13" s="80" t="s">
        <v>141</v>
      </c>
      <c r="C13" s="80" t="s">
        <v>142</v>
      </c>
      <c r="D13" s="81">
        <v>60000</v>
      </c>
      <c r="E13" s="86">
        <f>'POA-2023'!AE46</f>
        <v>60000</v>
      </c>
      <c r="F13" s="88">
        <f t="shared" si="0"/>
        <v>0</v>
      </c>
    </row>
    <row r="14" spans="2:6" x14ac:dyDescent="0.25">
      <c r="B14" s="80" t="s">
        <v>143</v>
      </c>
      <c r="C14" s="80" t="s">
        <v>144</v>
      </c>
      <c r="D14" s="81">
        <v>30000</v>
      </c>
      <c r="E14" s="86">
        <f>'POA-2023'!AE47</f>
        <v>30000</v>
      </c>
      <c r="F14" s="88">
        <f t="shared" si="0"/>
        <v>0</v>
      </c>
    </row>
    <row r="15" spans="2:6" x14ac:dyDescent="0.25">
      <c r="B15" s="80" t="s">
        <v>145</v>
      </c>
      <c r="C15" s="80" t="s">
        <v>146</v>
      </c>
      <c r="D15" s="81">
        <v>40000</v>
      </c>
      <c r="E15" s="86">
        <f>+'POA-2023'!AE48</f>
        <v>40000</v>
      </c>
      <c r="F15" s="88">
        <f t="shared" si="0"/>
        <v>0</v>
      </c>
    </row>
    <row r="16" spans="2:6" x14ac:dyDescent="0.25">
      <c r="B16" s="80" t="s">
        <v>147</v>
      </c>
      <c r="C16" s="80" t="s">
        <v>84</v>
      </c>
      <c r="D16" s="81">
        <v>90000</v>
      </c>
      <c r="E16" s="86">
        <f>+'POA-2023'!AE49</f>
        <v>90000</v>
      </c>
      <c r="F16" s="88">
        <f t="shared" si="0"/>
        <v>0</v>
      </c>
    </row>
    <row r="17" spans="2:6" x14ac:dyDescent="0.25">
      <c r="B17" s="80" t="s">
        <v>148</v>
      </c>
      <c r="C17" s="80" t="s">
        <v>85</v>
      </c>
      <c r="D17" s="81">
        <v>200000</v>
      </c>
      <c r="E17" s="86">
        <f>'POA-2023'!AE38</f>
        <v>200000</v>
      </c>
      <c r="F17" s="88">
        <f t="shared" si="0"/>
        <v>0</v>
      </c>
    </row>
    <row r="18" spans="2:6" x14ac:dyDescent="0.25">
      <c r="B18" s="80" t="s">
        <v>149</v>
      </c>
      <c r="C18" s="80" t="s">
        <v>150</v>
      </c>
      <c r="D18" s="81">
        <v>3000</v>
      </c>
      <c r="E18" s="86">
        <f>+'POA-2023'!AE50</f>
        <v>3000</v>
      </c>
      <c r="F18" s="88">
        <f t="shared" si="0"/>
        <v>0</v>
      </c>
    </row>
    <row r="19" spans="2:6" x14ac:dyDescent="0.25">
      <c r="B19" s="80" t="s">
        <v>151</v>
      </c>
      <c r="C19" s="80" t="s">
        <v>152</v>
      </c>
      <c r="D19" s="81">
        <v>6000</v>
      </c>
      <c r="E19" s="86">
        <f>+'POA-2023'!AE51</f>
        <v>6000</v>
      </c>
      <c r="F19" s="88">
        <f t="shared" si="0"/>
        <v>0</v>
      </c>
    </row>
    <row r="20" spans="2:6" x14ac:dyDescent="0.25">
      <c r="B20" s="80" t="s">
        <v>153</v>
      </c>
      <c r="C20" s="80" t="s">
        <v>154</v>
      </c>
      <c r="D20" s="81">
        <v>500</v>
      </c>
      <c r="E20" s="86">
        <f>+'POA-2023'!AE52</f>
        <v>500</v>
      </c>
      <c r="F20" s="88">
        <f t="shared" si="0"/>
        <v>0</v>
      </c>
    </row>
    <row r="21" spans="2:6" x14ac:dyDescent="0.25">
      <c r="B21" s="80" t="s">
        <v>155</v>
      </c>
      <c r="C21" s="80" t="s">
        <v>87</v>
      </c>
      <c r="D21" s="81">
        <v>39000</v>
      </c>
      <c r="E21" s="86">
        <f>+'POA-2023'!AE53</f>
        <v>39000</v>
      </c>
      <c r="F21" s="88">
        <f t="shared" si="0"/>
        <v>0</v>
      </c>
    </row>
    <row r="22" spans="2:6" x14ac:dyDescent="0.25">
      <c r="B22" s="80" t="s">
        <v>156</v>
      </c>
      <c r="C22" s="80" t="s">
        <v>157</v>
      </c>
      <c r="D22" s="81">
        <v>6000</v>
      </c>
      <c r="E22" s="86">
        <f>+'POA-2023'!AE54</f>
        <v>6000</v>
      </c>
      <c r="F22" s="88">
        <f t="shared" si="0"/>
        <v>0</v>
      </c>
    </row>
    <row r="23" spans="2:6" x14ac:dyDescent="0.25">
      <c r="B23" s="80" t="s">
        <v>158</v>
      </c>
      <c r="C23" s="80" t="s">
        <v>86</v>
      </c>
      <c r="D23" s="81">
        <v>260706</v>
      </c>
      <c r="E23" s="86">
        <f>+'POA-2023'!AE55</f>
        <v>260706</v>
      </c>
      <c r="F23" s="88">
        <f t="shared" si="0"/>
        <v>0</v>
      </c>
    </row>
    <row r="24" spans="2:6" x14ac:dyDescent="0.25">
      <c r="B24" s="80" t="s">
        <v>159</v>
      </c>
      <c r="C24" s="80" t="s">
        <v>101</v>
      </c>
      <c r="D24" s="81">
        <v>50000</v>
      </c>
      <c r="E24" s="86">
        <f>+'POA-2023'!AE56</f>
        <v>50000</v>
      </c>
      <c r="F24" s="88">
        <f t="shared" si="0"/>
        <v>0</v>
      </c>
    </row>
    <row r="25" spans="2:6" ht="15.75" thickBot="1" x14ac:dyDescent="0.3">
      <c r="B25" s="83" t="s">
        <v>160</v>
      </c>
      <c r="C25" s="83" t="s">
        <v>161</v>
      </c>
      <c r="D25" s="84">
        <v>90000</v>
      </c>
      <c r="E25" s="87">
        <f>+'POA-2023'!AE57</f>
        <v>90000</v>
      </c>
      <c r="F25" s="88">
        <f t="shared" si="0"/>
        <v>0</v>
      </c>
    </row>
    <row r="26" spans="2:6" ht="15.75" thickBot="1" x14ac:dyDescent="0.3">
      <c r="B26" s="186" t="s">
        <v>166</v>
      </c>
      <c r="C26" s="187"/>
      <c r="D26" s="85">
        <f>SUM(D3:D25)</f>
        <v>4819308</v>
      </c>
      <c r="E26" s="91">
        <f>SUM(E3:E25)</f>
        <v>4819308</v>
      </c>
      <c r="F26" s="89">
        <f>SUM(F3:F25)</f>
        <v>0</v>
      </c>
    </row>
  </sheetData>
  <mergeCells count="1">
    <mergeCell ref="B26:C26"/>
  </mergeCells>
  <pageMargins left="0.78740157480314965" right="1.0236220472440944" top="0.74803149606299213" bottom="0.74803149606299213" header="0.31496062992125984" footer="0.31496062992125984"/>
  <pageSetup paperSize="9" scale="64" fitToHeight="0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POA-2023</vt:lpstr>
      <vt:lpstr>HOJA DE CÁLCULO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2023-05-16T19:54:21Z</dcterms:modified>
</cp:coreProperties>
</file>